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oganel\Documents\APD Work\Technology Gaps and TMBs\2024 TMB\"/>
    </mc:Choice>
  </mc:AlternateContent>
  <xr:revisionPtr revIDLastSave="0" documentId="13_ncr:1_{E098BC4A-2766-4F42-858D-4F23C855D81E}" xr6:coauthVersionLast="47" xr6:coauthVersionMax="47" xr10:uidLastSave="{00000000-0000-0000-0000-000000000000}"/>
  <bookViews>
    <workbookView xWindow="-120" yWindow="-120" windowWidth="29040" windowHeight="15840" tabRatio="842" xr2:uid="{00000000-000D-0000-FFFF-FFFF00000000}"/>
  </bookViews>
  <sheets>
    <sheet name="Final Gap Priority Tiers" sheetId="12" r:id="rId1"/>
    <sheet name="Stats" sheetId="13" r:id="rId2"/>
  </sheets>
  <definedNames>
    <definedName name="_xlnm._FilterDatabase" localSheetId="0" hidden="1">'Final Gap Priority Tiers'!$A$1:$V$62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D4" i="13"/>
  <c r="C4" i="13"/>
  <c r="B4" i="13"/>
  <c r="E3" i="13"/>
  <c r="D3" i="13"/>
  <c r="C3" i="13"/>
  <c r="B3" i="13"/>
  <c r="E2" i="13"/>
  <c r="D2" i="13"/>
  <c r="C2" i="13"/>
  <c r="B2" i="13"/>
  <c r="B5" i="13" s="1"/>
  <c r="F4" i="13" l="1"/>
  <c r="F3" i="13"/>
  <c r="D5" i="13"/>
  <c r="E5" i="13"/>
  <c r="C5" i="13"/>
  <c r="F2" i="13"/>
  <c r="F5" i="13" l="1"/>
</calcChain>
</file>

<file path=xl/sharedStrings.xml><?xml version="1.0" encoding="utf-8"?>
<sst xmlns="http://schemas.openxmlformats.org/spreadsheetml/2006/main" count="519" uniqueCount="431">
  <si>
    <t>P/C/E</t>
  </si>
  <si>
    <t>Gap Name</t>
  </si>
  <si>
    <t>Urgency</t>
  </si>
  <si>
    <t>Description</t>
  </si>
  <si>
    <t>Current State-of-the-Art</t>
  </si>
  <si>
    <t>TRL</t>
  </si>
  <si>
    <t>Performance Goals and Objectives</t>
  </si>
  <si>
    <t>Applications and Potential Relevant Astrophysics Missions</t>
  </si>
  <si>
    <t>C</t>
  </si>
  <si>
    <t>Need to demonstrate TRL 6 by mission PDR.
System of techs
Stretch</t>
  </si>
  <si>
    <t>Compact, integrated spectrometers operating in the 100 mm to 1 mm band which can provide a wide (e.g., 1:1.6) instantaneous bandwidth at resolving power (R = λ/Δλ = n/Δn) ~500 with high efficiency in a compact (~10 cm) package that could be arrayed in a focal plane to provide integral-field mapping or multi-object spectroscopy capability.
Si immersion technology can provide increased spectrometric capability (R~1x105) with smaller size (factor of 3) over standard Echelle gratings.</t>
  </si>
  <si>
    <t>Multiple compact spectrometers are under development: including compact silicon gratings and grating analogs, as well as superconducting filter banks. These systems are promising, and in some cases are approaching photon-noise limited performance suitable for ground-based observations, but have not yet been demonstrated in a scientific application.</t>
  </si>
  <si>
    <t>An integrated spectrometer + detector array system would demonstrate 1:1.7 bandwidth (or greater), high efficiency (&gt;50%, including detector absorption), resolving power &gt; 400, and a coupling scheme compatible with a telescope beam e.g., an f/4 Gaussian beam. To enable the observatories with hundreds of spectrometers, a single spectrometer + detector array would be a packaged on a silicon wafer on order tens of square cm in size (i.e., less than one 4” wafer).</t>
  </si>
  <si>
    <t>Large-format spectrometers in the far-IR through millimeter enable 3-D spatial-spectral surveys over large areas. The combination of large spatial coverage (many to tens of square degrees) and spectral bandwidth (giving redshift, or line-of-sight distance) will simultaneously find galaxies and measure their redshifts in large numbers (e.g., on order millions with Origins). This measurement addresses key questions in galaxy evolution and the reionization epoch. This is enabling technology.</t>
  </si>
  <si>
    <t>Far-IR Flagship
Far-IR Probe
Compact spectrometers would greatly reduce the system mass for future far-IR flagship such as Origins, but they also enable interim opportunities such as involvement with SPICA, balloon-borne far-IR experiments which are being proposed, and SOFIA.</t>
  </si>
  <si>
    <t>Need to demonstrateTRL 6 by mission PDR.</t>
  </si>
  <si>
    <t>Readout schemes including cryogenic multiplexing for arrays of large-format Far-IR detectors need to be developed.</t>
  </si>
  <si>
    <t>Readout schemes using HEMT or SiGe amplifiers and frequency-multiplexed resonant circuits are in development. A few hundred channels per 1 mW HEMT amplifier have been demonstrated. Low power dissipation at 4 K is required. For TES-based detectors a microwave SQUID multiplexer using frequency division, time division or code division multiplexing is needed. Frequency division multiplexing is well advanced and can meet the needs of a far-IR flagship when scaled to 2000 pixels (resonators) per 4 GHz channel.</t>
  </si>
  <si>
    <t>Sensitivity reduces observing times from many hours to a few minutes (≈ 100× faster), while array format increases areal coverage by ×10-100. Overall mapping speed can increase by factors of thousands.
Sensitivity enables measurement of low-surface-brightness debris disks and protogalaxies with an interferometer. This is enabling technology.
Suborbital and ground-based platforms can be used to validate technologies and advance TRL of new detectors.</t>
  </si>
  <si>
    <t>Far-IR Flagship
Far-IR Probe
FIR detector technology is an enabling aspect of all future FIR mission concepts, and is essential for future progress. 
This technology can improve science capability at a fixed cost much more rapidly than larger telescope sizes. 
This development serves Astrophysics almost exclusively (with some impact on planetary and Earth studies).
Many synergies exist with similar developments for x-ray microcalorimeters</t>
  </si>
  <si>
    <t>Required TRL 6 by mission PDR.
Extreme stretch
Single tech</t>
  </si>
  <si>
    <t>The Herschel Space Observatory is the current SOTA for the FIR spaceborne telescope that has the capability of imaging astronomical objects. With its 3.5-meter primary reflector, the best angular resolutions are 5” at 70 microns and 37 microns at 500 microns. Another SOTA is BETTII, which is the twin telescope in FIR on a high-altitude balloon. The angular resolution of BETTII is as small as 0.5”, but, practically, it does not obtain images but measures visibilities. Also, the spectral resolution is λ/Δλ ~ 100. A full-solution consists of developing a high-speed data communication, high-precision telemetry, and formation flying system that can combine multiple Herschel-like telescopes into a FIR interferometer.</t>
  </si>
  <si>
    <t xml:space="preserve">Develop a FIR heterodyne interferometric system with multiple interferometric terminals. The critical subsystems to be developed or improved include the following: expand the high-accuracy telemetry system (e.g., GRACE-FO) to be applied to multiple interferometric terminals (number of terminals &gt;4). Expand the high-speed optical communication links from 1-to-1 links to a 1-to-N link for collecting large data from multiple interferometric terminals to either a data-processing satellite or a ground facility. Develop most efficient orbits for formation flying, maintaining the baseline and the uv-coverage required to science in the Astro2020 decadal report. </t>
  </si>
  <si>
    <t xml:space="preserve">Measuring the spatial distribution and the dynamics of gas and water in protoplanetary disks has been highlighted as critical science in the Astro2020 decadal report and NASA Strategic Plan 2018. A direct probe of the gas distribution and the snowline in disks requires higher than 0.1” resolution with high spectral resolution in the crucial tracers for the gas and the snowline, singly deuterated hydrogen molecule (HD at 2.7 &amp; 5.3 THz), and water (H2O at 0.5, 1.1, &amp; 1.6 THz), which are not accessible from the ground. Galaxy evolution and black hole science are also key science topics in Astro2020 and require observations of atomic fine-structure lines at 1 – 2 THz at sub-arcsecond resolution. Closing the technology gap described here will bring a major step forward to understand key science by matching the angular resolution of FIR observations to those of optical and radio observations. </t>
  </si>
  <si>
    <t>Far-IR Flagship
Far-IR Probe
The technology discussed here is directly applicable to the mission technology of a future NASA FIR Flagship or FIR Probe. A FIR Probe has been identified by Astro2020 as one of two priorities for the first Probe-class mission competition. Astro220 has identified FIR as “an area where advances in technology and focused objectives can yield transformative science on a moderate-sized platform.”</t>
  </si>
  <si>
    <t>Years to estimated launch or other schedule driver: 10 for the FIR probe, 15 for FIR flagship 
Level of complexity (single tech, system of techs, or system of tech systems): System of tech systems
Level of difficulty (straightforward, stretch, or major stretch): major stretch</t>
  </si>
  <si>
    <t>Wide field-of-view spatio-spectral interferometry with cold telescopes in the Far-IR provides sensitive integral field spectroscopy with sub-arcsecond angular resolution and R ~ 3000 spectral resolving power. This technique will give the Far-IR Surveyor the measurement capabilities envisaged in the Astrophysics Roadmap. With those capabilities the community will learn how habitable conditions develop in nascent planetary systems and will overcome source confusion to measure the spectra of individual high-z galaxies, complementing JWST to understand their formation and evolution. The angular resolution achievable with a structurally connected interferometer will vastly exceed that of any practical single-aperture telescope, and the resolution, coupled with spectroscopy, is essential to mapping the distribution of water vapor and ice in protoplanetary disks. Experiments conducted with an existing laboratory testbed interferometer and parallel algorithm development are needed to advance spatio-spectral interferometry to flight-ready status for the Far-IR Surveyor.
The gap can be closed in 2 to 3 years of concerted effort, and depends entirely on funding. Nearly all of the required hardware exists in an established testbed, as does the optical system model. The testbed is currently housed in a world-class facility, which offers the stability of a quiescent space environment. The graduate student and postdoc have moved on to new positions, so new qualified experimentalists will have to be hired.
Current SOTA in detector technology is the only other pacing item for a far-IR interferometer, and current investments may yield detectors – TES bolometers or KIDs – that satisfy mission requirements. (The detector requirements and performance goals are relaxed relative to those for OST.)
A structurally connected interferometer could enter development in the early 2020s and fly by the end of the decade. Interferometry is perceived to be complex, but the engineering challenge is greatly relaxed at long (far-IR) wavelengths. Wavefront sensing and control for JWST, a mature technology, is a harder engineering problem than far-IR spatio-spectral interferometry.</t>
  </si>
  <si>
    <t xml:space="preserve">Wide field-of-view spatio-spectral interferometry has been demonstrated in the lab (GSFC) at visible wavelengths with a testbed that is functionally and operationally nearly equivalent to a space-based far-IR interferometer, and testbed experiments have been conducted with an astronomically realistic hyperspectral test scene. The most important error terms are well understood. Further, single-pixel spatio-spectral interferometry has been demonstrated in the lab (University College London) at THz frequencies, demonstrating the desired broadband far-IR wavelength response of the beam combiner. 
This work was the subject of two successfully-defended PhD theses, one by Dr. Roser Juanola-Parramon, and another by Dr. Alexander Iacchetta. During Dr. Juanola-Parramon’s tenure as a NASA Postdoctoral Fellow, she adapted her “Far-Infrared Spectro-Spatial Space Interferometer” computational simulator to model the optical testbed. </t>
  </si>
  <si>
    <t>Additional effort is required to fully characterize the hyperspectral scene projector used in the testbed, as well as minor testbed optical aberrations, and then to close the loop by demonstrating reconstruction of a hyperspectral astronomically realistic scene that matches an independent measure of the “truth” scene to high fidelity, with residual differences explained. All necessary equipment is in place to characterize the scene projector. Testbed optical aberrations will be understood with the aid of an existing, thoroughly tested computational optical system model of the testbed. Finally, experimentation with “single dish” (standard FTS) mode and simulation and experimentation with data acquired with a rotating interferometer, will close the gap and provide enabling technology for a space-based far-IR interferometer.</t>
  </si>
  <si>
    <t>Interferometric baselines in the tens of meters, up to ~100 m, are required to provide the spatial resolution needed to follow up on discoveries made with the Spitzer and Herschel space telescopes, and to provide information complementary to that attainable with ALMA and JWST. The capability to definitively map the distributions of gas, dust, and ice in protoplanetary disks, to find structures (gaps or holes) indicating the presence of young planets, and to learn how the conditions for habitability arise during the planet formation process, is particularly strong motivation for the Far-IR Surveyor. Only a space-based far-IR interferometer will have these capabilities.
Programmatically, as explained in the Astrophysics Roadmap, Enduring Quests, Daring Visions, the far-infrared is the best “training ground” for space-based interferometry, but eventually interferometers will be needed across the entire electromagnetic spectrum.</t>
  </si>
  <si>
    <t>Far-IR Flagship
Far-IR Probe
Wide-field spatio-spectral interferometry is the critical path technology for a Far-IR astrophysics mission consistently given high priority by the Far-IR astrophysics community since the 2000 Decadal Survey, and most recently in the NASA Astrophysics Roadmap, Enduring Quests, Daring Visions. The first interferometer will be structurally connected and might resemble the SPIRIT mission concept recommended as a Probe-class mission to the 2010 Decadal Survey (https://asd.gsfc.nasa.gov/cosmology/spirit/). Later interferometers would rely on the same technology, but could use formation flight to provide long interferometric baselines and correspondingly improved angular resolution (Harwit et al. 2006, see http://adsabs.harvard.edu/abs/2006NewAR..50..228H). The Astrophysics Roadmap explains the need for space-based interferometers across the electromagnetic spectrum, from far-infrared to X-rays.
Potential applications also exist in NASA’s Planetary and Earth science programs.</t>
  </si>
  <si>
    <t>This technology is the pacing item for a space-based far-IR interferometer. 
The future envisaged in the Astrophysics Roadmap will be delayed until NASA invests to close the gap on wide-field spatio-spectral interferometry, so the urgency is great.</t>
  </si>
  <si>
    <t xml:space="preserve">0.5-5 THz heterodyne focal plane arrays are needed for high-sensitivity, spectrally resolved mapping of interstellar clouds, starforming regions, and solar system objects including comets. These arrays require mixers with low noise-temperature and wide intermediate frequency (IF) bandwidth, local oscillators (LOs) that are tunable but which can be phaselocked, and accompanying system technology including optics, low-noise far-IR preamplifiers, low-power-dissipating IF amplifiers, and low-cost, low-power spectrometers (digital or not). </t>
  </si>
  <si>
    <t>7-pixel receivers have been developed for flight (SOFIA/upGREAT); arrays of 64 pixels (in development) are approaching TRL ~ 4. LOs above 2 THz are at TRL 4. Heterodyne arrays are used/being developed for infrared observations on platforms including SOFIA and balloons (GUSTO, ASTHROS). The sensitivity is still at the level ×20 QL (quantum limit) above 1 THz. Existing systems have good performance but power requirements far exceed what is available in spacecraft, especially if there are more pixels in arrays than currently employed. Ambient temperature LOs deliver &lt; 100 µW around 1.9THz, cryogenically cooled LOs (SOFIA/upGREAT) have an output power &lt; 2.5 mW at 4.7 THz. 
TRL details:
3-4, except for the THz amplifiers (1), nearly QL mixers are available at ≤ 0.6 THz.</t>
  </si>
  <si>
    <t>1-4</t>
  </si>
  <si>
    <t>•	Tunable-bandwidth array receivers for operation at frequencies of 0.5-5 THz. Arrays with 100+ pixels are required to build on the discoveries of Herschel and exploit the sub-millimeter/far-IR region for astronomy. Should include optics, LO beam demultipexers, and accompanying system components; 
•	Mixers with QL sensitivity are required across the entire far-IR range;
•	For mixers, IF bandwidths of 8 GHz at shorter wavelengths (&lt; 100 microns) are essential to analyze entire galactic spectrum in one observation; 
•	Sensitive mixers not requiring cooling to 4 K (e.g., based on high critical temperature superconductors) will be essential for application on space platforms, especially with the benefit of increased IF bandwidth; 
•	Above 2 THz, LO sources operating at 100+ K are highly desirable;
•	Far-IR/THz low-noise amplifiers are sought to mitigate the challenge of achieving QL mixers and also to boost the LO power;
•	LO sources with output power levels ≥ 10 mW at frequencies &gt; 2 THz are needed in order to pump an entire mixer array with a singe LO;
•	 For digital spectrometers, 8 GHz bandwidth with &gt; 8000 spectral channels, and &lt; 1W power per pixel will be necessary for large arrays used in space missions;
•	Cryogenic IF amplifiers with reduced power dissipation also needed, e.g. 0.5 mW for 8 GHz bandwidth.</t>
  </si>
  <si>
    <t>Ability to observe and map spectral lines (such as CII at 1.90 THz or OI at 4.75 THz) to study star formation and galactic chemical evolution. Observations of transitions of water are necessary to probe the early phases of planet formation, and to determine the origin of the Earth’s oceans. Development of such systems and associated technology will make imaging observations over 10 faster. They will also significantly benefit laboratory spectroscopy and biomedical imaging. Increasing the pixel count by 1-2 orders of magnitude over existing instruments will dramatically increase imaging efficiency for high spectral resolution observations. Increased instantaneous bandwidth will enable simultaneous observation of multiple lines, further improving efficiency and relative calibration accuracy.</t>
  </si>
  <si>
    <t>Far-IR flagship and far-IR Probe
The technologies discussed here are directly applicable to heterodyne instrumentation on a future NASA Far-IR Flagship or a Far-IR Probe. A Far-IR Probe has been identified by Astro2020 as one of two priorities for the first Probe-class mission competition. Astro2020 has identified Far-IR as “an area where advances in technology and focused objectives can yield transformative science on a moderate-sized platform.”</t>
  </si>
  <si>
    <t>Years to estimated launch or other schedule driver: 10 for the Far-IR probe, 15 for Far-IR Flagship.
Level of complexity (single tech, system of techs, or system of tech systems): System of techs
Level of difficulty (straightforward, stretch, or major stretch): Extreme Stretch</t>
  </si>
  <si>
    <t>3-4</t>
  </si>
  <si>
    <t>Optics and detectors for FIR, sub-millimeter, and certain X-ray missions require very low temperatures of operation, typically in the tens of milli-Kelvins. 
Compact, low-power, lightweight coolers suitable for space-flight are needed to provide this cooling.
Both evolutionary improvements in conventional cooling technologies (adiabatic demagnetization and dilution refrigerators) with higher cooling power, and novel cooling architectures are desirable. 
Novel cooling approaches include optical, microwave, and solid-state techniques.</t>
  </si>
  <si>
    <t>Existing adiabatic demagnetization refrigerators with low cooling power (0.4 µW) at 50 mK are at TRL 7-9 (Hitomi/SXS) (Shirron, 2015)but high-cooling-power versions (6 µW) are at TRL 4. (Shirron, 2000)
Low cooling power (&lt;1µW) dilution refrigerators (Collaudin, 1999) and ultra low (&lt;0.1 µW) solid-state cooling approach based on quantum tunneling through normal-insulator-superconductor (NIS) junctions are both at TRL 3.
Currently funded technology development is expected to result in a TRL 5 or 6 ADR for use over the temperature range of 10 to 0.050K with high efficiency and cooling power of 6 micro-W at 0.05 K. (Tuttle, 2017) Further development, extending the low temperature to 35 mK while maintaining the 6µW cooling capability would be enhancing.</t>
  </si>
  <si>
    <t>A sub-Kelvin cooler operating from a base temperature of ~4 K and cooling to 50 mK with a continuous heat lift of 6 μW at 50 mK is required. To enhance detector sensitivity, cooling to 35 mK with 6 µW of cooling power is enhancing.
Features such as compactness, low input power, low vibration, intermediate cooling, and other impact-reducing design aspects are desired.</t>
  </si>
  <si>
    <t>Sub-Kelvin cryocoolers are required to achieve astrophysical photon-background-limited sensitivity in the FIR and high-resolution sensitive X-ray microcalorimetry. 
Techniques to lower cooling costs and improve reliability will aid the emergence of powerful scientific missions in the FIR and X-ray.</t>
  </si>
  <si>
    <t>Far-IR Flagship
Far-IR Probe
This technology is a key enabling technology for any future FIR mission, including OST. 
Sensors operating near 100 mK are envisioned for future missions for X-ray astrophysics, measurements of the CMB, and FIR imaging and spectroscopy. 
Applicable to missions of all classes (balloons, Explorers, Probes, and flagship observatories).
High synergy with X-ray missions using microcalorimeters.</t>
  </si>
  <si>
    <t>Need to demonstrate TRL 6 by mission PDR.</t>
  </si>
  <si>
    <t>Spectrometers in the Far-IR with resolution of &lt;1km/s to resolve emission lines like [OI], HD, [OIII], etc. These spectrometers are in particular important in the wavelength range where direct detection is more sensitive than heterodyne spectroscopy (IR wavelengths shorter than approximately 200 microns). In addition, these spectrometers need to have many spatial pixels as well.</t>
  </si>
  <si>
    <t>Spectrometers using VIPAs and other technology are currently proposed or under development. However, partially the limiting devices are detectors. However, appropriate detectors are listed under item 10.</t>
  </si>
  <si>
    <t>Achieve resolution of &lt;1km/s or R&gt;1E5 with &lt;100 spectral elements (goal of 1000). Being able to simultaneously observe in 100 or more spatial positions. Sensitivity: tbd.</t>
  </si>
  <si>
    <t>Closing this gap would greatly (possibly a factor of 10 to 100) increase the mapping speed of extended Galactic sources or of extra-galactic surveys.</t>
  </si>
  <si>
    <t>Relative instrument flux calibration (flux calibration of one spectral line relative to another line in the same spectrum) of about 1% is required for measurements of molecular isotopic line ratios in the THz spectral range (~0.5 – 1.3 THz).</t>
  </si>
  <si>
    <t>The HIFI instrument on Herschel represents the current SOTA for FIR space-based heterodyne spectrometers. The relative calibration accuracy was 5-7%, depending on the frequency band, limited by the sideband ratio and optical standing waves. Other factors, such as the overall beam efficiency, influence the absolute flux calibration, but not the relative flux calibration. The full solution consists of developing an instrument, in which multiple lines are downconverted to the same intermediate frequency band, so that they can be observed simultaneously.</t>
  </si>
  <si>
    <t>Increase the RF and IF bandwidth of the current FIR spectrometers to allow simultaneous observations of multiple spectral lines. Improve the characterization and stability of the sideband ratios, instrument standing waves, as well as the thermal environment to eliminate gain variations between different signal paths.</t>
  </si>
  <si>
    <t>Isotopic ratios have been shown to be critically important tracers of the origin and thermal history of interstellar and solar system materials. Such measurements, e.g., those of oxygen isotopic ratios in water, require ~1% relative flux calibration of the instrument, a factor of 5–10 better than what has been demonstrated in past space-based applications. Closing the technology gap discussed here will enable new types of investigations that have not been possible with past space-based and airborne assets, such as Herschel, SOFIA, or Rosetta.</t>
  </si>
  <si>
    <t>The technology discussed here is directly applicable to heterodyne instrumentation on a future NASA FIR Flagship or a FIR Probe. A FIR Probe has been identified by Astro2020 as one of two priorities for the first Probe-class mission competition. Astro220 have identified FIR as “an area where advances in technology and focused objectives can yield transformative science on a moderate-sized platform.”</t>
  </si>
  <si>
    <t>Years to estimated launch or other schedule driver: 10 for the FIR probe, 15 for FIR flagship
Level of complexity (single tech, system of techs, or system of tech systems): System of techs
Level of difficulty (straightforward, stretch, or major stretch): Stretch</t>
  </si>
  <si>
    <t>Higher precision observations are needed to probe some of the most interesting time-variable astrophysical phenomena. Systematic errors caused by detector intrapixel response variations in the presence of pointing jitter and other noise sources should be reduced to allow near photon-limited performance for future missions. Kepler, HST, and TESS all reduced but did not eliminate such noice by defocusing their telescopes or cameras,. This imperfect solution also led to other problems, particularly contamination by nearby objects that had to be resolved by ground-based follow-up observations.
New technologies are needed to improve the photometric and spectrophotometric precisions of small-amplitude time-domain measurements. Ideally these solutions would work over many different wavelength ranges and with different existing detector technologies.</t>
  </si>
  <si>
    <t>Ideally the problem could be addressed with optical technologies that allow existing detectors to be used to achieve high photometric and spectrophotometric precision in time-series measurements in the presence of pointing jitter and perhaps some thermal variations. I believe that the best current candidate technology is the Densified Pupil Spectrograph (DPS), as first described by Matsuo et al. (2016 ApJ, 823, 139) and subsequent works. I am aware of a single prototype DPS that has been fabricated, and it has been tested cryogenically (for IR detectors; should also work fine with visible) but not with injected pointing jitter or other disturbances. The DPS concept uses reflective optics for its slicer and re-imaging components, so it should function over the UV to mid-IR wavelength range with suitably stable detectors and with appropriate design parameters optimized for the desired wavelength interval within this range.
TRL details:
I believe that the DPS is currently entering TRL given that its concept has been developed (and that a prototype has been built and tested statically from the NPR 7123.1C Appendix E TRL definitions.</t>
  </si>
  <si>
    <t>The goal is to produce an end-to-end system capable of spectroscopic or photometric precision &lt;= 10 ppm for time-series observations spanning ~10 hours. This period is relevant for observing exoplanet transits, small-amplitude stellar oscillations, and perhaps small accretion events in circumstellar environments. Of course this 10 ppm value can only be achieved with detectors that have instrinsic stability bellow (better than) this value. Ideally this technology would operate over the UV to mid-IR wavelength range ( ~0.1 – 20 m) with sufficiently stable detectors. This would provide adequate precision for measuring a number of different astrophysical processes with missions in the new Time Domain Astrophysics Program, the highest priority Sustaining Activity for Space in the Astro2020 “Pathways…” Decadal Survey Report (p.S-8, 1-17, 7-18, 7-19).</t>
  </si>
  <si>
    <t>Filling this technology gap would improve our knowledge of stellar physics (oscillation), accretion of black holes and young stars, and also exoplanets (e.g., via high-precision transmission or emission spectra). Pursuing an optical solution could have substantial engineering and programmatic benefits if existing detectors could be used (saving cost and development time). An optical solution like the DPS could be implemented with conventional optical design practices, materials, and tolerances.</t>
  </si>
  <si>
    <t>Time Domain Astrophysics Program, the highest priority Sustaining Activity for Space in the Astro2020 “Pathways…” Decadal Survey Report (p.S-8, 1-17, 7-18, 7-19).
This gap cuts across at least COR and ExEP. Developing technologies to bridge this gap would improve our knowledge of stellar physics (oscillation), accretion of black holes and young stars, and also exoplanets (e.g., via high-precision transmission or emission spectra). Missions in the new Time Domain Astrophysics Program, the highest priority Sustaining Activity for Space in the Astro2020 “Pathways…” Decadal Survey Report (p.S-8, 1-17, 7-18, 7-19) would benefit most from this effort.</t>
  </si>
  <si>
    <t>Years to estimated launch or other schedule driver: 5-7. It will be most useful to develop a solution to TRL ~5 by completion of concept studies for the first missions in the the new Time Domain Astrophysics Program.
Level of complexity (single tech, system of techs, or system of tech systems): Single tech for gap, but system of technologies to increase system TRL. Increasing TRL will require developing a high spectrophotometric precision testbed with a stable (or calibratable) light source, the new optical technology solution (e.g., a prototype densified pupil spectrograph), a laboratory thermal control system (to &lt; 10 mK, within commercial laboratory solutions), a detector with known time-series stability, and some sort of telescope simulator with injectable disturbances characteristic of what is expected on orbit.
 Level of difficulty (straightforward, stretch, or major stretch): Straightforward, but it would need to be started relatively soon with a stable funding source to be successful.</t>
  </si>
  <si>
    <t>3-5</t>
  </si>
  <si>
    <t xml:space="preserve">There are 3 main architurectures possible: arrayed composite reflectors; deployable mesh surface; inflatable membrane surface. Antennas as large as 30-m have been deployed in space since the 1960's by NASA and other agencies, primarily operating below 50 GHz and not developed for astrophysics applications. Inflatable membrane antennas have been studied for the Orbiting Astronomical Satellite for Investigating Stellar Systems (OASIS) mission concept. Perimeter-truss mesh antenna (8-meter) operating up to 100 GHz has been studied for geostationary atmospheric sounding. Mesh materials for operation &gt;200 GHz are in development under SBIR program. Composite reflector operating &gt;500 GHz is used on Microwave Limb Sounder and up to 200 GHz on numerous Earth-orbiting radiometers. Expanding aperture size should be possible by paneling multiple composite reflectors to create an effective single reflecting surface. </t>
  </si>
  <si>
    <t xml:space="preserve">aperture size &gt;20m-meters; surface roughness ~30um; deployed volume appropriate for Falcon or Atlas faring. </t>
  </si>
  <si>
    <t xml:space="preserve">Greater sensitivity and more accurate spatial resolution than is currently achievable. For membrane/mesh solutions in particular, benefits included potentally lower cost (lower mass, stowed volume compared to solid composite) </t>
  </si>
  <si>
    <t>Space-based submillimeter VLBI; single dish FIR-submillimeter missions; FIR flagship and probe missions, as recommended by Astro2020</t>
  </si>
  <si>
    <t>Years to estimated launch or other schedule driver: 5 – 8 years
Level of complexity (single tech, system of techs, or system of tech systems): System of techs
Level of difficulty (straightforward, stretch, or major stretch): Stretch</t>
  </si>
  <si>
    <t>Large telescopes (of order 10 m in diameter) provide both light-gathering power to see the faintest targets, and spatial resolution to see the most detail and reduce source confusion. To achieve the ultimate sensitivity, their emission must be minimized, which requires these telescopes to be operated at temperatures (depending on the application) as low as 4 K. 
Sufficient thermal conductivity internal to the telescope segments (&gt; 2W/m K) is required to isothermalize the primary.
Key technologies to enable such a mirror include new and improved:
- Mirror substrate materials and/or architectural designs
- Processes to rapidly fabricate and test cryogenic mirrors
- Mirror support structures that are stable at the desired scale
- Mirror support structures with low-mass that can survive launch at the desired scale
Also needed is ability to fully characterize surface errors and predict optical performance via integrated STOP (structure thermal optical performance) modeling.
These telescopes will probably need in-orbit adjustability and should be designed for low-cost optical-performance verification before launch. Some material properties, such as damping for telescope structures, are also needed.</t>
  </si>
  <si>
    <t>Far-IR Flagship
Far-IR Probe
This is an enhancing technology for any future single-aperture FIR telescope, and an enhancing technology for a FIR interferometer.
This technology development will enable (current) MIDEX-class science with a SMEX, Astrophysics Probe-class science with a MIDEX, and more ambitions larger-mission science with an Astrophysics Probe-class implementation.
Development of inexpensive 1-3-m monolithic lightweight stiff mirrors will benefit suborbital, Explorer, and Astrophysics Probe missions.
This technology is of particular relevance to ultra-long duration balloon projects, which are maturing as a viable and attractive platform for multiple astrophysics missions.</t>
  </si>
  <si>
    <t>The most important technology for the FIR/submillimeter is large-format detectors that operate with high efficiency (≥ 80%), low noise, and relatively fast time constant.
Arrays containing thousands of pixels are needed to take full advantage of spectral information content. Arrays containing tens of thousands of pixels are needed to take full advantage of the focal plane available on a large, cryogenic telescope.
Detector sensitivity is required to achieve background-limited performance, using direct (incoherent) detectors to avoid quantum-limited sensitivity.</t>
  </si>
  <si>
    <t>Far-IR Flagship
Far-IR Probe
FIR detector technology is an enabling aspect of all future FIR mission concepts, and is essential for future progress. 
This technology can improve science capability at a fixed cost much more rapidly than larger telescope sizes. 
This development serves Astrophysics almost exclusively (with some impact on planetary and Earth studies).</t>
  </si>
  <si>
    <t>Need to demonstrate TRL 6 by mission PDR
Single tech
Extreme stretch</t>
  </si>
  <si>
    <t>Precision timing and frequency standards are the beating heart of several types of space missions, including distributed interferometric arrays, probes of fundamental physics, and measurements of exoplanets. These target fundamental science questions in the Cosmic Origins and Physics of the Cosmos programs. Separate missions place priorities on different oscillator characteristics, and ground based projects often merge separate technologies in order to achieve good stability over a range of integration times. To optimize size, weight and power considerations, space missions require compact systems that are the subject of ongoing development. Of considerable interest is the range from 1-1000s where interferometry in particular requires RF standards that have Allen Standard Deviations ("sigma-tau") in the range of 1e-14 and better. This enables submm wavelngth signals received at widely separated space platforms to be coherently combined to produce angular resolutions approaching sub-micro arc second.</t>
  </si>
  <si>
    <t xml:space="preserve">Several types of systems can deliver state of the art stability over 1-1000s times scales. These include Hydrogen Masers, which achieve sigma-taus of (1s: 7e-14, 10s: 2e-14, 100s: 4e-15, 1000s: 1.5e-15). These have been, or are scheduled to be, flown in space (e.g., ACES, Gravity Probe A). Cryogenic sapphire oscillators (CSO) can deliver an order of magnitude better sigma-tau from 1-100s, but become equivalent to Hydrogen Masers around 1000s; CSOs have not operated in space. Optical comb systems (by e.g., MenloSystems) deliver sigma-tau in the RF on par with the CSO on 1-10 second scales, but then decrease in stability on longer time scales. The comb systems have flown on sounding rockets, but not with the required sigma-tau achieved on the ground. </t>
  </si>
  <si>
    <t>To optimize size, weight and power considerations, space missions require compact systems that are the subject of ongoing development. For submm wavelength interferometric applications, target requirements of 2e-14 @1s, 5e-15 @10s, 5e-16 @ 100s.</t>
  </si>
  <si>
    <t>This technology is enabling for submillimeter wavelength space-based VLBI, which to date has only been achieved on the ground and in space at radio wavelengths. This technology will also enable new investigations into the physics of gravity, dark matter and tests for variations of fundamental constants.</t>
  </si>
  <si>
    <t>Years to estimated launch or other schedule driver: 5 – 8 years
Level of complexity (single tech, system of techs, or system of tech systems): Single tech
Level of difficulty (straightforward, stretch, or major stretch): Stretch</t>
  </si>
  <si>
    <t>High throughput UV, Optical and Near Infra-red narrow-band filters (Dl/l~2-3 %) with continuously selectable central wavelength capable of covering an un-vignetted and un-aberrated FOV of several arcmin (linear size) or better.</t>
  </si>
  <si>
    <t>A Tunable Filter in the NIR (Fabry-Pérot etalon with piezo electric actuation) was developed for JWST. The design advanced capabilities beyond existing ground based operational systems to provide low-order gap, very wide waveband, and operation in a cryovacuum environment. However, difficulties occurred in providing a stable and predictable gap separation after exposure to vibration, shock, and cryogenic cycling and was not successfully qualified for flight.
The JWST development did not investigate performance down into the lower UV-Vis wavelengths.
Space environment challenges with the tunable Fabry-Pérot etalon for the JWST fine guidance sensor. Available from: https://www.researchgate.net/publication/258718456_Space_environment_challenges_with_the_tunable_Fabry-Perot_etalon_for_the_JWST_fine_guidance_sensor [accessed Jul 4, 2017].</t>
  </si>
  <si>
    <t>The availability of variable narrow band filters at UV, Optical and Near Infrared wavelengths will enable systematic studies of a broad range of astrophysical problems in galaxy evolution that are core to the Cosmic Origins program that currently can either not be done or are done very sub-optimally (with grism/slitless spectroscopy, which partially destroys spatial information) or can only be done in few, very lucky cases when the targeted emission line is fortuitously redshifted to the wavelength of available onboard fixed filters.</t>
  </si>
  <si>
    <t>Tunable narrow band filters will allow us to study the formation and evolution of the proto-cluster environment, the proto-galaxy environment and star-formation in the cosmic web. The device will enable high-angular resolution, large-scale spatial tomography of line-emission processes from galaxies, globular clusters and gaseous nebulae in general. This capability is key, and currently unavailable to address a broad range of problems, from spatial reconstruction of the cosmic web, to satellite star-formation and quenching in massive halos, to the formation of globular clusters, to gas accretion and expulsion in galaxies. These physical processes are key to the Cosmic Origins program and currently cannot be addressed in a systematic way.</t>
  </si>
  <si>
    <t>Readout schemes compatible with cryogenic multiplexing and room temperature ADCs and RF electronics for these arrays need to be developed. The cryogenic electronics are covered in a separate gap.</t>
  </si>
  <si>
    <t>Using current technology with rad-hard parts is enabling. Recovering the signal to noise with lower-power room-temperature electronics needs to lower the input power by up to a factor of 10. ASIC development takes time and money.</t>
  </si>
  <si>
    <t>None provided</t>
  </si>
  <si>
    <t>For CMB Probe, enhanced bandwidth focal-plane can reduce cost and/or increase sensitivity for a fixed telecope optical design.
Also for Far-IR Flagship and Far-IR Probe.</t>
  </si>
  <si>
    <t>Years to estimated launch or other schedule driver: 10 years
Level of complexity (single tech, system of techs, or system of tech systems): Systems that are built into the detector.
Level of difficulty (straightforward, stretch, or major stretch): stretch</t>
  </si>
  <si>
    <t>“Advanced Cryocoolers” is an existing gap for astrophysics technologies. However, there is an increasing demand for cryocoolers that can provide 10s of mWs of cooling at 4 K or 4.5 K, and so this gap deserves renewed attention and revision. State of the art 4 K aerospace coolers are suboptimal because they usually require multiple refrigeration technologies (most commonly a Joule-Thomson cooler precooled by a pulse tube refrigerator). The risk, weight, and cost of 4 K coolers could be significantly decreased if there were a single refrigerator that could provide 10s of mWs of cooling at 4 K.</t>
  </si>
  <si>
    <t>The cryocooler aboard the JWST (the MIRI cryocooler) is a high TRL and represents the state of the art for aerospace cryocoolers; however, this cooler only provides cooling near 6.5 K. To provide cooling at 4.5 K, it has been proposed to fill the MIRI cryocooler with helium-3 and/or to use additional compression stages. Even in its current operation aboard the JWST this cryocooler requires 4 compressors (reduncy requires 2 for each refrigerator: 2 for the pulse tube refrigerator and 2 for the Joule-Thomson cooler). If additional compression stages were used to reach 4.5 K, it would bring the number of required compressors (and electronics packages) to 6. Such a large number of compressors is undesirable for reasons of cost, weight, and complexity.</t>
  </si>
  <si>
    <t>???</t>
  </si>
  <si>
    <t>The goal is the development of a 4 K cryocooler requiring only one type of refrigerator (therefore only one compressor) that is appropriate in an aerospace environment. This refrigerator should provide 10s of mWs of cooling at 4 K, and should use helium-4 as the working fluid (helium-3 is increasingly expensive). Improved understanding of the real-fluid effects of helium near 4 K—and their impact to 4 K cryocoolers—would greatly benefit the development of this cooler. This refrigerator should also have low vibration levels.
Although such an aerospace cryocooler does not currently exist, ground-based laboratory cryocoolers routinely provide cooling at temperatures below 3 K using a single refrigerator that has a reject temperature of 295 K. This suggests that aerospace cryocoolers might benefit from a shift of their operating regimes (frequency, pressure ratio, mean pressure, etc.) towards those used in ground-based laboratory cryocoolers.
“Modifications to the MIRI cryocooler design to provide significant lift in the 2K to 4K range” (Petach, Michaelian, and Nguyen, 2019)</t>
  </si>
  <si>
    <t>The following mission concepts are anticipated to launch in the mid 2030s or later and will require 10 mW (or more) of cooling at 4.5 K: Origins Space Telescope, PICO (Probe of Inflation and Cosmic Origins), PRIMA (the Probe far-Infrared Mission for Astroyphysics), Athena (Advanced Telescope for High Energy Astrophysics), and the Lynx X-ray Observatory. This list may not be exhaustive.
HWO, Far-IR Flagship, Far-IR Probe, X-ray Flagship, X-ray Probe, CMB Probe</t>
  </si>
  <si>
    <t>Years to estimated launch or other schedule driver: About 10 years.
Level of complexity (single tech, system of techs, or system of tech systems): System of technologies (refrigerator and compressor).
Level of difficulty (straightforward, stretch, or major stretch): Straightforward (challenging but possible).</t>
  </si>
  <si>
    <t>HWO architecture includes a NUV multi-object spectrograph. NUV solid state (CCD/CMOS) devices are also baselined for the SPARCS CubeSat (launch in 2025) and were used in the CUTE CubeSat (on-orbit since 2021), demonstrating the role of such detectors as enabling for all classes of science mission.
Large-format devices can improve field-of-view and/or resolution for future missions. Photon-counting can greatly improve sensitivity of missions for low-brightness observations.</t>
  </si>
  <si>
    <t>Cross-cutting to all branches of NASA SMD and all mission classes, from sub-orbital and Cube/SmallSats (where in-family devices have already been demonstrated) to HWO (where additional development is needed to meet all key metrics)</t>
  </si>
  <si>
    <t>HWO architecture includes an FUV multi-object spectrograph. Photon-counting MCP devices are widely used on FUV missions across all of NASA SMD, including new borosilicate devices on the SPRITE CubeSat (launch 2025) and Aspera SmallSat (launch 2026). Integrating (not photon-counting) CCD/CMOS devices with sensitivity to wavelengths &gt; 115 nm are baselined for the SPARCS CubeSat and UVEX MidEx. 
Large-format devices can improve field-of-view and/or resolution for future missions.</t>
  </si>
  <si>
    <t>The HWO UV instrument imposes the requirement that the HWO telescope optics be coated in a UV-reflective mirror coating. 
A stable broadband coating enables access to more spectral and imaging diagnostics than prior generations of instruments. Improved coating reflectivity has cross-cutting benefits for any missions with broadband UVOIR science. Stable coatings that maintain performance in ambient environments can have programmatic benefits by simplifying I&amp;T and handling procedures.</t>
  </si>
  <si>
    <t>Cross-cutting to all branches of NASA SMD and all mission classes, from sub-orbital and Cube/SmallSats (platforms that have driven the maturation of advanced coatings) to HWO.</t>
  </si>
  <si>
    <t>A multi-purpose observatory capable of both direct exoplanet imaging and transformational astrophysics requires a large segmented telescope coated with UV-reflective coatings. To advance any coating to TRL 6+ for HWO, the deposition processes must be scaled to &gt; 1m-class optics with demonstrated uniformity that meets HWO requirements, have polarization aberration characterization sufficient for high-contrast imaging modelling, and have quantified care and handling procedures established for proper risk assessment and costing. 
This technology gap focuses primarily on the needs of the HWO telescope and compatability with the entire instrument suite. See "High Reflectivity Broadband FUV-to-NIR Mirror Coatings" for technology gaps related to the needs of a UV spectrograph.
Facility (an associated facility and/or capability that will need to be developed to support the overall technology development effort)</t>
  </si>
  <si>
    <t>&lt;5</t>
  </si>
  <si>
    <t xml:space="preserve">The HWO UV instrument imposes the requirement that the HWO telescope optics be coated in a UV-reflective mirror coating. It is neccessary to evaluate the coatings in the context of the observatory, including high-contrast imaging systems. 
</t>
  </si>
  <si>
    <t>Primarily HWO given the multi-purpose nature of the observatory</t>
  </si>
  <si>
    <t>HWO includes an UV multi-object spectrograph in the current concept study. 
High-performance multi-object spectroscopy increases the multiplexing advantage of missions by orders of magnitude.
MOS and IFS applications eliminate spectral confusion, enabling efficient spectroscopic mapping of extended sources in the far-UV. An IFS enables efficient mapping of galaxies and nebular regions that is prohibitive for a long-slit or MOS on a competitively-allocated resource. 
These technologies are required to realize the promise of multiplex spectroscopy for answering the science questions outline in Table I.1 of the Decadal 2020 report Pathways to Discovery</t>
  </si>
  <si>
    <t>Cross-cutting to all branches of NASA SMD and all mission classes, from sub-orbital and Cube/SmallSats (platforms that have driven the maturation of MSAs, DMDs, and IFSs) to HWO.</t>
  </si>
  <si>
    <t>Covering the FUV bandpass is important for measurements of stellar populations, circumgalactic structures, exoplantary aurorae, and other cosmic origins science. However, no standard set of FUV filters that meet the LUMOS reference design have been built, tested, and calibrated (as noted above, the long-pass filter set on HST suffer from red leaks and rely on uncertain filter-differencing techniques to quantify in-band fluxes and do not meet the HWO science requirements).</t>
  </si>
  <si>
    <t>HWO, as well as any probe, explorer, pioneer, cubesat, or sounding rocket focused on FUV imaging science. We will note that these filter systems would also be beneficial for FUV imaging on NASA’s planetary science missions. but their primary focus is astrophysics missions at all scales.</t>
  </si>
  <si>
    <t>Diffractions gratings are ubiquidous on UV spectroscopy instruments and have broad benefit to all mission classes. High efficiency and low scatter gratings facilitate a faster cadence of observations and provide a more robust signal for muti-object observing. High-resolution FUV spectroscopy is still a nascent field with a large discovery space for stellar characterization and exoplanet studies. Observations of ionizing radiation escape, CGM emission, and the UV background benefit from ultra-low resolution blazed gratings. These developments are required to realize the promise of MOS for answering the science questions outlined in Table I.1 of the Decadal 2020 report Pathways to Discovery.
An improved understanding of the grating design and fabrication process and how it relates to the final measured efficiency will further provide programmatic benefits in the form of streamlined testing and calibration schedules. This includes the ability to develop targeted grating solutions without the need to test multiple potential samples.</t>
  </si>
  <si>
    <t>Cross-cutting to all branches of NASA SMD and all mission classes, from sub-orbital and Cube/SmallSats to HWO.</t>
  </si>
  <si>
    <t>&lt; 5</t>
  </si>
  <si>
    <t xml:space="preserve">Efficient and accurate calibration maximizes the value of any medium resolution spectroscopic observation. Temporal evolution of wavelength calibrations over an observation are essential for monitoring transient objects and comparing multiple related objects in a given MOS observation. </t>
  </si>
  <si>
    <t xml:space="preserve">HWO-specific, with potential value to Explorer-class missions. </t>
  </si>
  <si>
    <t>P</t>
  </si>
  <si>
    <t>A CMB Probe requires arrays of detectors with system noise temperatures near those of the sky (CMB + foregrounds), dual-polarization detection capability, and control of systematic errors at multiple frequencies between ~10 and ~1000 GHz for foreground removal. Architectures must be scalable to large arrays for the requisite sensitivity, which could be achieved with either bolometeric devices (e.g TESes, TKIDs) or with thermal devices (e.g. KIDs). High multiplexing factors and efficient detector and readout focal-plane packaging are necessary design characteristics. Detector systems must be compatible with the space environment. This includes low dielectric exposure to low-energy electrons and robust performance in the presence of cosmic rays. Continued deployment in ground-based and balloon-borne platforms will likely benefit development efforts; however, the performance requirements (see Technical Goals) on detectors for space are much more stringent than those on detectors for ground and balloon experiments, and additional development is mandatory. Finally, there is still a need for radiometer-style detection chains that would control for low-frequency synchrotron with less stringent base temperature requirements than direct detectors and also offer a systematic cross-check against direct detection. This need could be supported by developing high-bandwidth quantum-noise-limited amplifiers; those same amplifiers could also assist readout of KID-style focal planes.</t>
  </si>
  <si>
    <t>Use in a CMB probe mission, where detection of B-mode polarization in the CMB and hence a gravitational wave background would reveal the energy scale of inflation. Stringent upper limits on B-modes would strongly reduce the allowed variety of models of inflation. Excellent measurements of B-modes due to lensing would afford unique determination of neutrino masses. These technologies may also benefit future far-IR missions (probe or flagship). Finally, DOE 2023 P5 decadal survey gives CMB the highest rating for new projects. NSF’s announcement of not supporting the observations at the South Pole that target inflation science elevates the role for a space mission. For the first time in decades, a CMB space mission is cheaper than the ground-based alternatives, and if started soon, will reach the community’s science objectives many years ahead.</t>
  </si>
  <si>
    <t>CMB Probe, Far-IR Probe or Flagship.</t>
  </si>
  <si>
    <t>Standard photoelectric X-ray polarimeter designs are both quantum-efficiency (QE) -limited and challenging to calibrate due to diffusion of electron signal as it drifts through the gas. A new generation of polarimeter is needed to enable larger detector areas that can be at the focus of larger diameter mirrors and single reflection concentrators. To enable this, the diffusion of the electron signal must be decoupled from the sensitivity. Doing so will enable a large improvement in sensitivity without driving cost and with only moderate increase to mass and power of the detector and/or instrument. Furthermore, the energy band will be tunable to maximize science return.</t>
  </si>
  <si>
    <t>Several photoelectric polarimeter concepts such as Polarimeter for Relativistic Astrophysical X-ray Sources (PRAXyS, previously Gravity and Extreme Magnetism Small Explorer, GEMS), Imaging X-ray Polarimeter Explorer (IXPE), and Polarimetry of Energetic Transients (POET) etc. were proposed in 2014 to provide the next substantial step exploiting X-ray polarization to answer key scientific questions for some of the brightest sources in the sky.
However, proposed measurements remain photon-limited and the need for higher-sensitivity polarimeters for both faint persistent sources such as Active Galactic Nuclei (AGN) and bright transient sources such as Soft-Gamma Repeaters (SGRs) by way of Explorer missions and probe-class missions in the next decade remains critical.
The goal of this development is to make practical the technology that will provide an order-of-magnitude improvement in polarization sensitivity over current-generation instruments.</t>
  </si>
  <si>
    <t>Development of gas electron multipliers optimized for negative ion gas.
Development of finer-pitch strip readouts to improve the sensitivity at lower energies and higher pressures.
Optimization of gas mixtures to maximize sensitivity (QE vs. track length).
Demonstrate lifetime of gas and detector materials is commensurate with mission requirements.</t>
  </si>
  <si>
    <t>These developments will allow a factor-of-10 improvement in sensitivity without decreasing the sensitivity per unit mass and without increasing the relative cost of an instrument.</t>
  </si>
  <si>
    <t>Flagship and Probe-class X-ray missions.
Explorer-class X-ray missions.
Sounding rocket experiments.</t>
  </si>
  <si>
    <t>A future X-ray Probe would benefit from large-format, low-noise detectors with sensitivity spanning both the soft and hard X-ray bands. Key performance parameters include:
 - Sensitivity: HEX-P targets a range of 2–200 keV. Additional sensitivity to soft X-rays (&lt; 2 keV), while maintaining good spectral resolution, would expand the range of science goals for a future observatory. Ideally a single detector for future missions would exhibit sensitivity to the entire X-ray band, from about 0.2 – 200 keV. A single detector solution (in contrast to focal plane arrays with multiple detector technologies or even multiple FPAs optimized for different energy regimes) that fulfills all requirements would substantially reduce the focal plane mass, power and system complexity.
 - Format: While HEX-P targets [3] 70 kpixel, even larger formats would be preferred. Detectors with four-side abuttability and minimal gap widths will enable wide field of view mosaics of individual detectors. Four-side abuttable detectors also enable a focal plane with the detector surface approximating the best focal surface for the mirror.
 - Spatial Resolution: The HEX-P goal is 5 arcsec (0.3 mm pixel pitch, 20 m focal length).
 - Spectral Resolution: Approaching Fano-limited energy resolution across the entire range of sensitivity.
 - Requisite radiation hardness for a multiyear mission.</t>
  </si>
  <si>
    <t>Achievement of these goals will enable X-ray telescopes with wide field of view, excellent spatial resolution, and moderate spectral resolution for both the soft and hard X-ray bands, building on and complementing the capabilities of NuSTAR and ATHENA.</t>
  </si>
  <si>
    <t>Prospective X-ray Probe, or other mission requiring wide field of view, high-resolution detectors with good spectral resolution, and sensitivity extending into the hard X-ray band.</t>
  </si>
  <si>
    <t>Probe and Great Observatory both require X-ray imaging arrays covering wide fields of view (≥ 60 x 60 mm) with excellent spatial resolution (i.e. &lt;16 μm pixels, or equivalent X-ray position resolution), and moderate spectral resolution (comparable to modern scientific CCDs). 
These detectors must have good detection efficiency across the soft X- ray band pass, 0.2-12 keV, and excellent detection in the low-energy (0.2 – 1 keV) end of this band pass is essential. Therefore, optical blocking filters with minimal attenuation of soft X-ray will also be required. 
These strategic X-ray missions feature large collecting area (10x to 30x Chandra) , so fast frame rates (i.e. &gt; 20 -100 frame/s) are required to minimize pile-up, reduce non-X-ray background, and maximize time resolution.</t>
  </si>
  <si>
    <t>The Lynx High-Definition Imager Technology Roadmap (https://www.lynxobservatory.com/blog/roadmaps) identifies three candidate technologies, all judged to be TRL 3 for Lynx. Despite technical progess since completion of that roadmap, no sensor technology has yet achieved TRL 4. Current CCDs provide excellent noise performance but frame rates need to be increased and application-specific readout circuits must be demonstrated. Hybrid and monolithic CMOS silicon active pixel sensors (APS) currently provide high frame rates but hybrid sensors need lower noise and monolithic sensors need thicker depleition layers. Further work is needed on these technologies to meet all requirements simultaneously.</t>
  </si>
  <si>
    <t>Enables an X-ray a strategic mission meeting Astro-2020 objectives ( complementing ATHENA, with high-spatial and/or high spectral resolution) to be launched in this decade. Raises technical readiness, increases scientific capability , and potentially reduces risk, instrument power and mass requirements and/or cost, for a range of smaller missions including Medium and Small Explorers and Small Satellites, as described below.</t>
  </si>
  <si>
    <t xml:space="preserve">X-Ray Probe
X-Ray Flagship
In addition to Probe- and Great Observatory-class missions, wide-field time-domain X-ray monitoring missions as recommended by Astro 2020, (p 197) for Missions of Opportunity/SmallSat, Small or Medium Explorers or missions in a dedicated Time-Domain Astrophysics Program, e.g. Joint Astrophysics Nascent Universe Satellite (JANUS) / X-ray Time Domain Explorer (XTiDE) -like, or any other focused X-ray optics, or coded-aperture wide-field X-ray-monitoring, or X-ray-grating mission (larger than an Explorer but less than than half the cost of a Probe). Any future mission with X-ray optics for imaging and/or gratings for high-resolution spectroscopy. </t>
  </si>
  <si>
    <t>Light-weight, high-efficiency (&gt; 45%), large-format X-ray grating arrays enable high spectral resolving power R ~ 7500 in the soft X-ray band (~ 0.2 - 2 keV) for absorption- and emission-line spectroscopy using large-area X-ray telescopes. These would provide the resolving power needed to address key science goals in the soft X-ray band, such as studying the physical state of baryons in galactic halos and in the Cosmic Web, detailing matter and energy feedback from supermassive black holes (SMBH), and characterizing stellar lifecycles from birth to death.</t>
  </si>
  <si>
    <t>Large, high-efficiency x-ray grating arrays enable sensitive, high-resolution soft x-ray absorption and emission line spectroscopy that cannot be achieved with other technologies. Priority science goals for soft X-ray spectroscopy include studying the physical state of baryons in galactic halos and in the Cosmic Web, detailing matter and energy feedback from SMBH, and characterizing stellar lifecycles from birth to death. CAT gratings operate at near-normal incidence and are thin, light weight, and alignment insensitive. OPGs are highly efficient and can be mass produced through replication. High efficiency reduces required mirror aperture and grating array size. Larger gratings lead to reduced fabrication, testing, and assembly cost. The technology is mission enabling for an x-ray probe complementary to ATHENA, and mission enhancing for a high spatial and spectral resolution X-ray strategic mission.</t>
  </si>
  <si>
    <t>X-ray Flagship
X-ray Probe and a high spatial and spectral resolution X-ray strategic mission with some of the capabilities of the proposed Lynx. Broadband soft x-ray polarimetry such as REDSoX or GOSoX. Laboratory astrophysics (improved laboratory data on transition energies, electron impact ionization collision strengths, photoexcitation, and ionization).</t>
  </si>
  <si>
    <t>High Resolution Chandra optics:
- Angular resolution &lt;~ 0.5 arcsec;
- Effective area 750 cm2 at 1 keV; and 
- Mirror mass 951 kg.
The Lynx Technology Roadmaps (https://www.lynxobservatory.com/blog/roadmaps) identifies three candidate mirror technologies. As of December 2021, of the three candidate technologies, the silicon meta-shell technology has shown that it is possible to achieve sub-arcsecond image quality with lightweight mirrors (areal density less than 2 kg/m2). (W.W. Zhang, PCOS Annual Technology Report, 2020). The associated mirror alignment and bonding techniques need further development to meet both precision and structural strength requirements. 
The low TRL is mainly due to a lack of empirical demonstration of “substantial” sub-assemblies. The advancement of TRL is characterized by two parameters: angular resolution or PSF, and the “size” of the sub-assembly relative to the final assembly.</t>
  </si>
  <si>
    <t xml:space="preserve">This technology will enable next generation X-ray astronomical missions in the 2020s, 2030s, 2040s, and 2050s. In particular it will enale missions like an X-ray flagship and X-ray Probes which will scientifically and observationally complement JWST, Roman, ATHENA, and many other missions. It will retire the most important technical and programmatic risks of those missions, insuring credible and reliable cost estimates for implementing those missons. </t>
  </si>
  <si>
    <t>X-Ray Probe
X-Ray Flagship
A scalable X-ray mirror technology would be applicable to missions of all sizes, from flagship missions like Lynx, to Probe missions like AXIS, LEM, and HEX-P, to Explorer missions like STAR-X and Arcus, and to sounding rocket experiements like OGRE.</t>
  </si>
  <si>
    <t>A future X-ray Great Observatory will likely require high-resolution X-ray imaging arrays covering a wide field-of-view (≥ 10'x10') with excellent spatial resolution in some sections of the array corresponding to sub-arcsecond imaging (i.e. &lt; 25 μm pixels), and with resolving powers of 1k to 6k over various energy ranges to allow for accurage meaurements of plasma velocity in various extended objects) which correspond to spectral resolutions &lt; 2 eV for energies up to 7 keV, and &lt; 1 eV at energies &lt; 1 keV). Different regions of arrays will likely be optimized for different types of measurements in a hybrid configuration to optimise use of resources, and to reflect the lower fluxes of X-rays in outer parts of extended sources and the need to remove point sources from some extended source observations.</t>
  </si>
  <si>
    <t>Enables an X-ray GO strategic mission meeting Astro-2020 objectives by raising technical readiness, increases scientific capability, and potentially reduces risk, instrument power and mass requirements and/or cost. It also potentially enables a range of smaller missions including a Medium Explorers, depending upon the parallel development of cryogenic cooling capabilities, and multiplexed read-out capabilites.</t>
  </si>
  <si>
    <t>In addition the X-ray Great Observatory mission, X-ray microcalorimeters could potentially be used on a variety of different future X-ray missions beyond NewAthena. For example, The Light Element Mapper LEM, a proposed Probe. Opportunities might also exist for their use in the Time-Domain Astrophysics Program (larger than an Explorer but less than than half the cost of a Probe). The technologies developed could also be reoptimized and have application for other energy bands such optical, infrared and UV, and could potentially be used in an instrument on HWO.</t>
  </si>
  <si>
    <t>Critical technologies need to be demonstrated in order to have high degree of confidence in schedule and estimated cost of the X-ray Great Observatory prior to its build-up scheduled for the latter half of this decade. It is imperitive to have high-TRL demonstrations in order for cost estimates to be similar to current estimated grass-roots cost estimates, and be within forseen cost-cap of the X-ray Great Observatory. This has been demonstrated very clearly through the review process of the two most recent Decadal Surveys. For these demonstrations, a full cryogenic detector system is needed comprising of a system of technologies that includes a detector, cold readout electronics, and warm readout electronics. This is prior to the program of development needed in the latter part of the decade where a flight-like prototype will be needed integrating a flight-like focal plane assembly, cooling system (cryocoolers and ADRs), and cryostat.</t>
  </si>
  <si>
    <t>Great Observatory and Probes require a light-weight X-ray telescope with large collecting area and a couple of arcsec angular resolution (0.1-10 keV: &lt; 1 arcsec, 10-150 keV: &lt; 5 arcsec). The X-ray mirrors used to construct the telescopes will comprise thin, curved substrates (either segmented or full-shell) coated with X-ray reflective thin films. The thin-film coatings must provide high reflectance over the target energy band, and must maintain or reduce the high-frequency surface roughness of the substrate (to minimize losses due to X-ray scattering). Additionally, and crucially, coating stress must be controlled and stabilized, and remaining stress must be compensated in order to mitigate stress-driven substrate deformations that degrade angular resolution.</t>
  </si>
  <si>
    <t>Thin-film single-layer and multilayer coatings deposited onto figured, thin-shell substrates that (a) provide high X-ray reflectance over the target bandwidth, (b) have low high-frequency surface roughness (to minimize losses due to X-ray scattering), (c) preserve the underlying substrate figure, after coating deposition and compensation, to minimize and stabilize coating-stress-driven substrate deformations that degrade angular resolution, and (d) demonstrate performance parameters are temporally and environmentally stable over the target mission lifetime. Coating deposition and stress compensation methods must be scalable for mass production. To reduce cost, processes should first be developed on flat test substrates, moving to curved Wolter optics after successful demonstrations.</t>
  </si>
  <si>
    <t>High X-ray reflectance and low surface roughness are needed to achieve high telescope collecting area. However, without the development of effective methods to mitigate coating-stress induced substrate deformations, arcsecond telescope resolution (&lt; 5-arcsec ) will not be possible using thin-shell mirror substrates. Systematic study of various coating processes, pre-coat surface preparations, and post-coat annealing and correction processes will build a body of knowledge that can be used to optimize coatings and ensure a well understood manufacturing process.</t>
  </si>
  <si>
    <t>Probe class X-ray mission
X-ray Great Observatory
Astro2020 enumerated numerous science objectives driving large aperture, high resolution x-ray mirrors. Small or Medium Explorer missions would also benefit from sub-arcsec imaging enabled by this technology.</t>
  </si>
  <si>
    <t>Future EUV and X-ray missions will have large effective area optics and silicon-based detectors on the focal plane. These large X-ray optics will focus optical photons as well as the photons of interest, causing the silicon-based detectors to be swamped by an optical photon background, deteriorating their signal-to-noise performance. A new generation of filters is needed to block these undesirable photons. A stack of these filters, located at various temperatures, needs to be able to block optical, UV, and infrared photons from being absorbed by the detector array. They need to be optimized as thin as possible to allow for maximum transmission at low energies, down to 0.2 keV. The method used to attenuate the undesirable photons needs to offer high transmission of the target photons, good optical photon attenuation, high throughput, and relative immunity to contamination issues.</t>
  </si>
  <si>
    <t>Current state-of-the-art optical blocking filters (OBFs) fall into two categories: Directly deposited and free standing. Directly deposited filters are deposited onto the surface of the detector. They can be thin and don't require a support structure, but are as cold as the detectors. Contaminants used in the payload are attracted to the coldest surface, so a cold filter will not prevent detector contamination buildup. Directly deposited filters have been used on RGS on XMM-Newton (TRL 9) and examples suitable for future EUV and X-ray missions are currently under development (TRL 5). The full solution technology is based around lithographic support meshes that have a high transparency (&gt; 90%) and thin Al films (50 nm). They are a new technology that has had minimal testing and so has a TRL of 3. Free standing filters of the general type have successfully flown on Hitomi (TRL 9). For future EUV and X-ray missions, higher transmission is desired for soft X rays requiring thinner aluminum and polyimide, thinner than has so far been developed or demonstrated. The filters also need to be significantly larger (&gt; 6 cm). Thus for the full solution, the TRL is 3, with the principle having been demonstrated experimentally. The waveguide cut-off filter option has been demonstrated for 15 micron holes, but not at small enough holes for this application (~1-2 microns). 
- Ryu, K. K. et al. Development of CCDs for REXIS on OSIRIS-REx. Proc. SPIE 9144, 91444O (2014).
- Bautz, M., et al. Directly-deposited blocking filters for high-performance silicon X-ray detectors. Proc. SPIE 9905, 99054C (2016).
- Brinkman, A. C. et al. The Refection Grating Spectrometer on board XMM. in SPIE EUV, X-ray and Gamma Ray Instrumentation for Astronomy 2808, 463–480 (1996).
- den Herder, J. et al. The reflection grating spectrometer on board XMM-Newton. Astron. Astrophys. 365, L7–L17 (2001).
- Pollock, A. M. T. Status of the RGS Calibration. XMM-Newton Users Group, European Space Astronomy Centre, Villanueva de la Canada, Madrid, Spain (2008). doi:10.1002/hed.21900
- Chandra X-ray Observatory. HRC Calibration Information. HEX IPI Team, CXC Calibration Team, cfa Harvard (2014). At http://cxc.harvard.edu/cal/Hrc/detailed_info.html#uvis_trans
Free-standing filters are held in-front of the detectors. This removes them from the detector so they can be warm (reducing contamination issues). However, they require a support structure, often have a polyimide structure to support the blocking material, and are thicker than directly deposited filters (&gt;100 nm Al) which all affect instrument effective area. Free-standing filters have been used on Chandra, XMM-Newton, and Hitomi (TRL 9), but filters on highly transmissive frames are at TRL 4 or 5.
- McCammon, D. et al. The X-ray quantum calorimeter sounding rocket experiment: Improvements for the next flight. J. Low Temp. Phys. 151, 715–720 (2008).
- Takahashi, T. et al. The ASTRO-H Mission. in SPIE Space Telescopes and Instrumentation 7732, 18 (2010).
- Koyama, K. et al. X-Ray Imaging Spectrometers (XIS) on Board Suzaku. Publ. Astron. Soc. Japan 59, 23–33 (2007).
- Chandra X-ray Center. The Chandra Proposers’ Observatory Guide. Chandra Project Science, MSFC Chandra IPI Teams, Version 14.0 (2011). http://cxc.harvard.edu/proposer/POG/html/chap6.html
- Gastaldello, F. et al. Status of the EPIC thin and medium filters on-board XMM-Newton after more than 10 years of operation : II - analysis of in-flight data. in Proceedings of the SPIE 8859, 885914 (2013).</t>
  </si>
  <si>
    <t>The potential benefit of advanced filter technology is significantly greater effective area of the instrument, below 2 keV through high X-ray transmission. Having more than an order of magnitude transmission available for the softest X-ray makes more of the collecting area of the X-ray optic available for science. The X-ray optic would have a corresponding order of magnitude more area for some scientific measurements. Measurements include observations of highly redshifted sources such AGN and baryons from distant groups of galaxy clusters.
The signal-to-noise performance of the instrument can be optimized by limiting the amount of optical photons that would be able to reach the detectors without affecting target photon energy throughput.
Contamination build-up can be controlled by free-standing filters as they can be thermally isolated from the detectors and so can act as a warm barrier between the cold detectors and the hydrocarbon contamination within the payload.
Free standing filters allow multiple filter foil thicknesses to be included in an instrument on a filter wheel, optimizing filter characteristics for a particular observation.</t>
  </si>
  <si>
    <t>X-Ray Flagship
X-Ray Probe
Advances in OBF technology will be applicable to any missions that use detectors on the focal plane that are sensitive to optical photons but that target photons in the EUV to soft X-ray bandpass (50 eV to 2 keV). This would include missions falling under both the X-ray Flagship and Probe designs that have a large effective area optic and an imaging camera on the focal plane that would be silicon based. Effective optical blocking filters will allow the signal-to-noise of the detected photons to be maximized by attenuating optical photons, while maximizing effective area with highly X-ray transparent filters. The technology is also synergistic with an enabling technology for the US contribution to ATHENA.</t>
  </si>
  <si>
    <t>Detection of B-mode polarization in the CMB or setting a stringent upper limit. Robust rejection of foregrounds. Enabling broadband and polarimetric measurements in the far IR. Overcoming the telescope design and implementation challenges now could save significant development time when the mission is selected for a start.</t>
  </si>
  <si>
    <t>A CMB space mission akin to PICO (https://arxiv.org/abs/1902.10541) or similar. Could also be relevant to far-IR missions (probe or flagship).</t>
  </si>
  <si>
    <t>The CMB community has demonstrated SQUID-based TES readout in ground-based and suborbital experiments. These have used time-division multiplexing (TDM) using SQUID-like devices as switches, frequency-division multiplexing (FDM) where variations in optical loading amplitude modulate within narrow frequency channels, and even RF-multiplexing (RFmux) where optical loading frequency (phase) modulates in narrow frequency channels. The CMB and far-IR community have similarly demonstrated KID and TKID readout using RF-multiplexing. TDM has demonstrated a multiplexing factor of ~10, while FDM and RFmux have demonstrated 10-100 level reduction.
Cryogenic amplifiers are highly mature, using SQUIDs or HEMT-style amplifiers. TDM readout has also been repeatedly demonstrated with SQUID-like switching operated at ~200mK. Finally, all of these readout schemes have been downsampled, FFTed (as needed) and digitized using FPGA-based electronics systems.</t>
  </si>
  <si>
    <t>1. Demonstrate multiplexing with a 100x reduction in cable count, which is a multiplexing factor that includes lines for electronics control (e.g. bias and feedback lines). The added noise from multiplexing must be subdominant to background noise and the detectors’ fundamental noise.
2. Demonstrate cryogenic amplification at 100 mK base temperatures.
3. Demonstrate ambient-temperature readout electronics with power-consumption levels compatible with that available for space observatories.
4. Demonstrate both cryogenic amplifier performance and readout electronics in a radiation environment representative of that at L2.
5. Demonstrate radiation hardening for L2 conditions to limit data loss to sub-percent levels, as judged by both total ionizing dose (TID) and single event effects (SEEs)."</t>
  </si>
  <si>
    <t>TES sensors are used by a wide range of astrophysics and high-energy physics experiments including CMB, X-ray, far-infrared astrophysics, dark matter searches, and neutrinoless double beta decay. Every experiment will benefit from readout technology that dissipates small amounts of heat, requires less electrical power, and is light weight, reliable and robust against EMIs and cosmic rays.</t>
  </si>
  <si>
    <t>CMB Probe, X-ray Probe, Far-IR Probe</t>
  </si>
  <si>
    <t>Technologies that will enable the use of CMOS monolithic semiconductor detectors that are single photon counting and sufficiently low power, low noise, and low cost to be used in large effective area high energy (25-700 keV) and/or cosmic-ray telescopes on-orbit. Key for gamma-ray and cosmic-ray applications is that these detectors are typically stacked, using multiple detectors in layers to both absorb the full particle energy and measure the direction of its track in 3 dimensions. The 3-dimensional nature of the instrumentation for gamma-ray and cosmic-ray detectors imposes stringent requirements on power and cost.</t>
  </si>
  <si>
    <t>Hardware exists and has been demonstrated in a lab at several institutions. Some iterations have had environmental testing of a prototype.</t>
  </si>
  <si>
    <t>4-5</t>
  </si>
  <si>
    <t>Power use: &lt;2 mW/cm2
Noise: capability to do single photon counting to at least 50 keV (25 keV or lower is preferred)
Pixel size: &lt; 500 um2 (smaller not needed for gamma-ray reconstruction, might need smaller pixels if optimizing for X-rays)
Operating Temperature ~20 C (room temperature but able to go lower)
Fabricate an Active Pixel Sensor. Verify detector sensitivity and noise performance. Complete functional, performance, and radiation testing to achieve TRL 5. 
Fabricate additional sensors and electronics and integrate into a single focal-plane array. Complete functional, performance, and environmental qualification testing to achieve TRL 6.</t>
  </si>
  <si>
    <t>Many missions would benefit from large format, low noise, low cost particle tracking detectors. The desired detectors will enable a factor of 10x higher sensitivity than the current state-of-the-art at low Gamma-ray energies (~100 keV).</t>
  </si>
  <si>
    <t>TDAMM: Astro2020, pages S-3, S-8, 1-17, 7-18, 7-19, J-17
Gamma-rays: Astro2020 pages B-18, C-8, J-2, J-17, J-20, L-2, L-5 thru L-20
Many gamma-ray, cosmic-ray and X-ray missions utilize particle tracking technology. These missions are highly relevant for the astrophysics division, particularly for TDAMM applications.</t>
  </si>
  <si>
    <t>Years to estimated launch or other schedule driver: 4
Level of complexity (single tech, system of techs, or system of tech systems): single tech
Level of difficulty (straightforward, stretch, or major stretch): straightforward</t>
  </si>
  <si>
    <t>The Astro2020 report highlighted several science priorities that require hard X-ray and soft gamma-ray imaging that is beyond current technological capabilities. Multilayer coatings of dense materials, the current state-of-the-art in X-ray optics, suffer from a precipitous drop in photon reflectivity above 80 keV. The High Energy X-ray Probe (HEX-P) concept, originally designed with an operational bandpass up to 200 keV, has been redesigned with a bandpass to 80 keV due to the limitations of current hard X-ray optics technology and geometry challenges. In order to address Astro2020 science goals like understanding black hole jet kinematics (B-Q2), the mechanisms powering transients (B-Q2, B-Q3), or detecting the byproducts of the annihilation or decay of dark matter particles (C-Q2), the community needs to develop high-throughput focusing optics for the low-energy portion of the MeV gap at ~ 0.1-1 MeV. Focusing optics in this energy range will greatly enhance performance (point-source sensitivity, angular resolution) of future missions over non-focusing imagers (e.g., coded mask aperatures).</t>
  </si>
  <si>
    <t>There are currently no high-TRL direct imaging capabilities at energies &gt;80 keV. There have been promising proof-of-concept demonstrations for different optical designs that could fill this capability gap. Recent studies show a fairly high reflectance (~30%) for grazing incidence mirrors at 600 keV (Brejnholt et al, 2014), on a single test wafer. Other imaging technologies that could serve to fill this capability gap: Laue lenses (Barriere et al 2017), Fresnel lenses (Virgilli et al. 2023), and silicon pore optics. 
- Barrière, N., et al., Laue lens: The challenge of focusing gamma rays, Proc. SPIE, 10566:1056603, Nov. 2017.
- Brejnholt, N.F., et al., Demonstration of multilayer reflective optics at photon energies above 0.6 MeV, Opt. Express,
22(13):15364, June 2014.
- Fernández-Perea, M., et al., Physics of reflective optics for the soft gamma-ray photon energy range, Phys. Rev. Lett.,
111(2):027404, 2013. 
- Virgilli, E., et al., Laue and Fresnel Lenses. Handbook of X-ray and Gamma-ray Astrophysics. Springer, Singapore, 2023.
- Shirazi, F., et al., 511-CAM mission: A pointed 511 keV gamma-ray telescope with a focal plane detector made of stacked transition edge sensor microcalorimeter arrays, J. Astron. Telesc. Instrum. Syst., 9:024006, April 2023.</t>
  </si>
  <si>
    <t>The Key Peformance Parameters to fill the capability gap are effective area, energy bandpass, and image quality. This technology gap requires optics operating between 80 keV and ~1 MeV with effective areas in excess of ~200 cm^2 within the bandpass and without adding significant energy dispersion. Focusing optics overcome the sensitivity limitations of coded aperture instruments by decoupling effective area and detector size, reducing the impact of background radiation. Hard X-ray/soft gamma-ray optics with angular resolution of &lt; 10 arcminutes would surpass the ≳ 15 arcminute resolution of state-of-the-art coded aperatures at &gt;100 keV and enable groundbreaking point-source studies.</t>
  </si>
  <si>
    <t>Optics designed for high throughput in the 80-1000 keV bandpass are an enabling technology for missions designed for studying compact objects, energetic transients, and dark matter annihilation. The continuum cutoff for neutron star and black hole emission is expected to occur beyond 100 keV, and probing this region would allow for studies on the high-energy nonthermal emission associated with these objects. X-ray observations above 100 keV would enable characterization of the kinematics in black hole jets, revealing information on the black hole spin and launch mechanisms of the jets. Such optics would enable a probe of energetic transient sources as they evolve from gamma-ray bursts through soft X-rays. The 80-1000 keV bandpass would encompass the positron direct annihilation line at 511 keV and ortho-positronium continuum, enabling probes of radioactive decay and dark matter annihilation.</t>
  </si>
  <si>
    <t>High-throughput, hard X-ray optics would be relevant for the HEX-P mission concept to enable science investigations beyond 80 keV. These types of optics would be applicable to a follow-on for COSI observations of positron annihilation or a SMEX or MIDEX targeted at energies &gt;80 keV as a possible successor to NuSTAR. Such a mission could examine black hole jet kinematics and the high-energy tail of black hole or neutron star nonthermal emission. These optics could also be applied to a mission targeting observations of positron annihilation point sources as well as prompt nuclear lines from transient sources such as novae, kilonovae and supernovae (Astro2020 2-26).
X-ray Probe and Other (Astro2020 B-Q1, B-Q2, B-Q3, C-Q2)</t>
  </si>
  <si>
    <t>Gamma-ray telescopes utilize scintillation detectors which require readouts to measure the resulting light output. The current state-of-the-art are Silicon photomultiplier (SiPM) devices, which improve on photomultiplier tubes (PMTs) in several areas: higher photon collection efficiency, lower mass, lower power consumption, and lower voltage operation. However, a fleet of pathfinder missions for space-based astrophysics have demonstrated the need for silicon photomultiplier (SiPM) devices with greater tolerance to radiation damage. A number of instruments have flown commercial off the shelf SiPMs on orbit dating back to 2018. Each instrument contains at least one, but typically many, sensors comprised of scintillators with SiPM read out. Each of these instruments during their one (or more)-year mission lifetime in orbit have demonstrated an increase in leakage current drawn by the SiPM array. This leakage current increase can degrade the instrument signal-to-noise and ultimately the detector performance, and leads to greater power demands. Future gamma-ray and cosmic-ray missions will need radiation-hard photon-counting light detectors that provide similar performance characteristics to current SiPMs.</t>
  </si>
  <si>
    <t>State-of-the art SiPM devices can take steps to mitigate the leakage current increase from radiation damage in terms of increased passive shielding, and also utilize the effects of in-situ annealing. For instance, regarding the latter, the Glowbug instrument flew aboard the ISS for 13 months and demonstrated a month-long stagnant period of leakage current draw due to the instrument temperature exceeding the operational (hot) limit, and thereby allowing some annealing effects to occur. 
One direction under exploration are the devices being manufactured by Fondazione Bruno Kessler (FBK) in Italy. Particle beam tests irradiating prior versions of these SiPM devices demonstrated lower leakage current draw compared to their commercial counterparts. 
Gola, A, et al. “NUV-Sensitive Silicon Photomultiplier Technologies Developed at Fondazione Bruno Kessler.” Sensors 19(2) 308 (2019)
Mitchell, L, et al. "Radiation damage assessment of SiPMs for scintillation detectors." Nuclear Instruments and Methods in Physics Research Section A: Accelerators, Spectrometers, Detectors and Associated Equipment 1040 (2022): 167163.</t>
  </si>
  <si>
    <t>Ultimately, developing devices that are more tolerant to the effects of radiation damage - without alternative methods to mitigate the deleterious effects that current devices face – will be needed for larger-class missions in the coming decade. This could mean either developing a SiPM whose leakage current increases at a slower rate (by roughly an order of magnitude) compared to the current state-of-the-art, or a different radiation-hard photon-counting device with otherwise similar performance characteristics to state-of-the-art SiPMs.</t>
  </si>
  <si>
    <t>Photon counting detectors with high efficiency and low noise are key elements for scintillation-based detectors. These allow light readout in particle trackers and calorimeters using crystal or fiber optics scintillators with high photon collection efficiency, low mass, low power consumption, and low voltage operation. Silicon photomultipliers have better light collection efficiency and operate at lower voltage than classical electron multiplier phototubes. Ultimately, the read out device for on-orbit instumention that utilizes scintillating material in response to ionizing radiation should not be the limiting factor for a mission lifetime, or an extended mission (if such a possibility is considered). Such benefits would include enhanced performance – in terms of threshold and resolution – and reduced power consumption / thermal load during the mission lifetime. Programmatic benefits would include reduction of a risk that previous missions with state-of-the-art SiPM devices have had to account for.</t>
  </si>
  <si>
    <t>Time-domain mission, S-3, S-8, 1-17, 7-18, 7-19, J-17
Programs previously funded by NASA-APRA (e.g., Glowbug, BurstCube) and currently funded by NASA-PIONEERS (StarBurst) will utilize commercial SiPMs. Future larger-class mission concepts (e.g., AMEGO-X, APT) will utilize SiPMs for light read out. Using scintillators with SiPM read out will enable these future, new gamma-ray observatories with large effective area, enabling these missions to answer open questions in the so-called MeV gap in astrophysics. Missions requiring charged-particle veto assemblies would also benefit from the increased light collection efficiency with low mass and power consumption of silicon photomultipliers if radiation damage is mitigated.</t>
  </si>
  <si>
    <t>Years to estimated launch or other schedule driver: 5
Level of complexity (single tech, system of techs, or system of tech systems): system of techs
Level of difficulty (straightforward, stretch, or major stretch): straightforward</t>
  </si>
  <si>
    <t>On-board reconstruction of particle events in detectors using high-performance computing such as GPUs, FPGAs and other highly parallel computing technology.</t>
  </si>
  <si>
    <t>Enable on-board event reconstruction at the current instrumental computing power budget.</t>
  </si>
  <si>
    <t>2-4</t>
  </si>
  <si>
    <t>Extending the energy range towards several hundred keV would enable their use in the field of gamma-ray line astronomy. Key requirements include (i) an extended energy range reaching to 1 MeV, (ii) excellent &lt;300 eV FWHM energy resolutions, (iii) &gt;10% detection efficiencies, (iv) a scalable architecture allowing for the assembly of detectors with ~10,000 pixels and their readout with a suitable multiplexing scheme, (v) a low power dissipation ~1 µW per pixel for all 10,000 pixels to be compatible with the cooling power available on satellite missions.</t>
  </si>
  <si>
    <t>Need a multimode spectrometer in the mm wavelength for good measurement precision.</t>
  </si>
  <si>
    <t>Probably FIRAS.</t>
  </si>
  <si>
    <t>The spectrometer needs to achieve a sensitivity level that exceeds that achieved by FIRAS, so needs to operate at the level dT/T ~ 10^-5 or better. This will require multimode optics to improve detector and exquisite control of systematics.</t>
  </si>
  <si>
    <t>Sensitivity improvements over FIRAS will detect deviations from the otherwise perfect blackbody spectrum predicted by known nuclear physics. It will also search for possible dark matter annihilation signatures. The instrument will give a unique capability to explore the era of the early Universe that none of the present instruments or techniques will be able to deliver. The data from such an instrument may also provide opportunities to measure early universe cosmic expansion rates to test models of dark energy and multi-field inflation.</t>
  </si>
  <si>
    <t>CMB Probe.</t>
  </si>
  <si>
    <t>We advocate for the development of a broadband 0.1-80 keV polarimeter that enables an X-ray probe with polarimetric capabilities folling up on the 2-8 keV Imaging X-ray Polairmetry Explorer (IXPE). The polarimeter would likely be a composite instrument that reaches to lower (0.1 keV) and higher (80 keV) energies while also improving on IXPE’s sensitivity over the 2-8 keV energy range. Low-energy, intermediate energy, and high-energy polarimeters have beend developed. R&amp;D is needed to build a composite polarimeter.</t>
  </si>
  <si>
    <t>X-ray polarimetry affords qualitatively new information that cannot be obtained in any other way about the most extreme objects in the universe: black holes, neutron stars, magnetars, pulsars, supernova remnants, and pulsa wind nebulae. The polarimetric information allows to make sensitive tests of models developed over the last 50 years based on spectroscopic, timing, and imaging X-ray observations. Low-energy coverage is crucial forrevealing the nature of the thermal emission from magnetars, and giving information about the magnetic fields in black hole accretion disks via the effect of Faraday rotation. High-energy coverage is crucial for revealing the effects of the quantum electrodynamical vacuum, and for establishing the overall system geometry.</t>
  </si>
  <si>
    <t>A high-throughput broadband X-ray polarimeter mission would be a PhysCOS X-ray Probe or Other mission that would reveal the inner workings of extreme astrophysical sources. Note that X-ray polarimetry was underexposed in the Astro-2020 decadal review as IXPE was not yet launched. The spectacular results of IXPE justify a strategic follow-up mission.</t>
  </si>
  <si>
    <t>The signals from energy-resolving, superconducting calorimeters, such as transition-edge sensor (TES) based calorimeters or metallic magnetic calorimeters (MMCs), typically need to be multiplexed cryogenically to reduce thermal loads, wiring complexity, and power consumption. Array sizes of 1,000s–10,000s will likely be required for these calorimeters to be considered for future space astrophysics missions such as HWO and/or x-ray probe/flagship concepts. Cryogenic multiplexers are typically at the same temperature as the detectors, ~ 40-100 mK. Here, the relevant detector time constants range from milliseconds to as short as a few tens of microseconds. The more compact the cryogenic components of the readout are, the easier they are to magnetically shield. This leads to smaller and lighter cryogenic detector assemblies, which are less complex to cool, and ultimately cheaper to accomodate.</t>
  </si>
  <si>
    <t>Superconducting calorimeter arrays are typically read out using superconducting quantum interference devices (SQUIDs) and superconducting micro-resonators. Several multiplexed SQUID readout schemes have been developed. The most mature of these techniques is time-division multiplexing (TDM) (TRL-5), which is currently baselined for the X-IFU aboard the upcoming Athena space satellite. But more advanced versions of TDM with potential to enhance their usefulness in reading out larger arrays are under development, that incorporate flip-chip bump-bonded multiplexer chips ( lower TRL). Microwave multiplexing (μMUX) techniques have also been developed, originally for the read-out of microwave kinetic inductance detectors (MKIDs) using superconducting microresonators which have been used to achieve significantly higher multiplexing factors than their TDM counterparts. Similar micro-resonators that incorporate SQUIDs into the resonators have been developed for the read-out of TESs and MMCs. Even more recently, proof of concept measurements have been performed for readouts based on the nonlinear kinetic inductance effect, bypassing SQUIDs altogether (e.g. KPUP or KICS). Beyond TDM, these technologies have not yet demonstrated the ability to meet all the requirements and technical goals for the needs of future space telescopes.</t>
  </si>
  <si>
    <t>There exists a myriad of potential array sizes and formats, and a similar myriad of different approaches to the multiplexed read-out designs. For example, the Line Emission Mapper (LEM) concept calls for a 13,806-pixel hybrid TES array consisting of single-pixel and 4-pixel hydra geometries, and requires around 4,000 readout elements. Future X-ray flagships of the type developed for the 2020 Decadal Report (Lynx) will likely require significantly more detectors and associated readout elements, with around 100,000 detectors requiring aound 8-thousand read-out elements for the Lynx concept. Even larger arrays may be feasible and enabling of new critical observatons over the next decade. there are critical design requirements beyond pixel number and multiplexing factor such as signal slew rate and bandwidth that must also be taken into consideration for the various detector aplications. The readout technology should be sufficiently scalable to read out large-format calorimeter arrays Readout footprint: The size of cryogenic readout elements has historically been significantly larger than the active area of the calorimeters. This is incompatible with the next generation of space astrophysics missions, which typically require higher pixel densities. This would be most easily realized by having the size of the readout cell be comparable to or smaller than the size of the detector cell. An architecture that maximizes array density by combining detector and readout cells would also likely be preferred.
 Dynamic range: The dynamic range of the readout must be sufficiently high as to not limit the wavelength coverage of the detector system.
 https://doi.org/10.1109/TASC.2019.2904472
 https://doi.org/10.1007/s10686-022-09880-7
 https://doi.org/10.1109/TASC.2023.3256343
 https://doi.org/10.1007/s10909-024-03076-3
 https://arxiv.org/abs/2405.15017
 https://doi.org/10.1117/12.2313730
 https://doi.org/10.1117/1.JATIS.10.2.025008</t>
  </si>
  <si>
    <t>Closing this technology gap would be enabling for x-ray probe concepts, such as LEM, which rely on large-format calorimeter arrays for their science output. Although a detector technology has not been baselined for HWO, arrays of energy-resolving calorimeters could enhance/increase the science output due to having a combined imaging/spectroscopy camera. For both x-ray probes and the HWO, developing compact cryogenic readouts with high multiplexing factors provides additional engineering and programmatic benefits. High multiplexing factors and compact architectures would reduce the size, weight, and power consumption of the digital readout electronics needed to read out the cryogenic devices. This would in turn reduce the system complexity and costs.
 https://doi.org/10.1117/1.JATIS.2.4.041212
 https://doi.org/10.1117/1.JATIS.10.2.025008</t>
  </si>
  <si>
    <t>A high-bandwidth, cryogenic readout system that is compact and scalable has applications for a number of potential future space astrophysics missions incorporating cryogenic calorimeters. The most immediate of these missions could be for the X-ray probe, where this technology could be used to read out a calorimeter array of ~ 14k pixels. But although currently considered a back-up, the use of microcalorimeters has high potential for use in the HWO flagship mission. Where this back-up option is realized likely depends on the outcome of studies of the potential impact of cryocoolers on the stability of the telescope. But if established as feasible, a cryogenic detector is a highly desirable instrument, and attention will return to the TRL and capabilities of the detectors and multiplexed read-out. A future NASA X-ray flagship mission, just like Lynx, is highly likely in need of a more advanced larger, and more capable X-ray microcalorimeter array with over 100k pixels, and with pixel sizes that correspond to sub-arceond angular resolution.</t>
  </si>
  <si>
    <t>Although future launch dates are difficult to predict, following the last Decadal Survey there is a strong desire for technologies to reach TRL-6 pror to the their main implemtation phases in order to reduce cost-risk. Thus, the timescale fo an X-ray Probe to continue to develop is essentially the next 2 years. There is probably ~4-8 years for HWO detector s and read-out, and 8-12 years for the needs of an X-ray flagship mission, unless the order of flagship missions changes after reviews.</t>
  </si>
  <si>
    <t>Extending the sensitivity reach of space-based gamma-ray detectors in the MeV-GeV range will require developing detector technologies that can simultaneously provide both a large field of view (an instantaneous FoV covering 20% of the sky or more) and a large effective area compared to existing detectors.</t>
  </si>
  <si>
    <t>Fermi-LAT uses a combination of silicon-strip detectors and CsI crystals to provide nearly 0.9 m^2 effective area above 2 GeV and 0.1 m^2 effective area above 20 MeV with a 2.4-ster FoV. An outer, segmented anti-coincidence detector made of scintillator is used to reject charge-particle backgrounds. Achieving a factor of few-10 larger effective area by scaling up this design is challenging due to weight and cost.
Scintillator detectors enable much of gamma-ray astronomy, functioning as either primary detectors at MeV energies or as subsystems (e.g. for calorimetry) at GeV energies. Noble gas scintillator detectors in liquid phase enable the measurement of both the scintillation light and the liberated charge, functioning as time-projection chambers and enabling Compton event reconstruction. Collection of both the light and charge require high levels of purity. Liquid noble gas scintillators also operate within a narrow temperature range, and must be kept in a fully liquid state in zero gravity. Methods for achieving these purity and thermodynamic requirements are routinely met in ground-based laboratories, but have not been developed for space applications. Liquid noble gas detectors at scales of many tonnes have been deployed and operated in particle physics experiments; while they appear to be a promising avenue to larger FoV+effective area, no space-relevant implementations have been constructed or tested.
CMOS monolithic semiconductor detectors that are single photon counting and low power, low noise, and low cost are another approach in development. Three-dimensional stacks of these detectors enable both absorption of the full particle energy and measurement of its direction. The 3-dimensional nature of the instrumentation for gamma ray and cosmic ray detectors imposes stringent requirements on power and cost. Hardware exists and has been demonstrated in a lab at several institutions. Some iterations have had environmental testing of a prototype.</t>
  </si>
  <si>
    <t>For any solution: FoV of at least 2.4 steradian while maintaining a reasonable weight, cost, and power budget.
Objectives specific to liquid scintillators: 
- Purity: &lt; 0.1 ppb contaminants
- Heat transfer capability: Up to 50 W of power (from all sources - electronics, radiative and parasitic) must be removed by flow of the liquid through an external cryogenic system.
- Fluid state control: the liquid in the detector must be kept in the liquid phase, and sub-cooled by several K to prevent boiling at heat transfer sources.
Objectives specific to CMOS detectors:
- Power use: &lt;2 mW/cm2
- Noise: capability to do single photon counting to at least 50 keV (25 keV or lower is preferred)
- Pixel size: &lt; 500 um2 (smaller not needed for gamma-ray reconstruction, might need smaller pixels if optimizing for X-rays)
- Operating Temperature ~20 C (room temperature but able to go lower)</t>
  </si>
  <si>
    <t>Enabling very large-area gamma-ray telescopes to operate in the MeV to GeV regime would provide sensitivities that could exceed that of current MeV mission concepts by an order of magnitude, and comparable to or surpassing current GeV capabilities (Fermi-LAT).</t>
  </si>
  <si>
    <t>Time-domain mission, S-3, S-8, 1-17, 7-18, 7-19, J-17. Gamma-rays: Astro2020 page B-18, C-8, J-2, J-17, J-20, L-2, L-5 thru L-20. Missions based on this technology would likely feature good sensitivity and a very large field-of-view. Such a capability would enable exploration of the MeV universe with unprecedented sensitivity and enable an all-sky monitor capable of identifying sources of interest for TDAMM astronomy, such as distant, weak gamma-ray bursts associated with kilonovae/neutron star mergers.</t>
  </si>
  <si>
    <t>Concept has been validated in the context of laboratory dark matter detection experiments and an engineering study indicates sufficiently low ASIC response times are not problematic.</t>
  </si>
  <si>
    <t>Within the field of Time-Domain and Multi-Messenger Astrophysics the targets of interest are of a transient nature. The detection of the electromagnetic component of these events relies on hard X-ray or gamma-ray detectors which provide the rough localization required for follow-up observations at lower energies. The detection capabilities of these X-/gamma-ray instruments are based on a large sensitivity along with a large field of view, this is mostly accomplished through the use of scintillators. While a larger field-of-view allows to observe more transients, it also significantly increasing the measurement background, thereby reducing the sensitivity to transient events. A significant part of the measurement background is a result of trapped charged particles, reducing this component would significnaly increase the sensitivity. While anti-coincidence detectors can be used for energies exceeding hundreds of keV, at lower energies these will significantly reduce the photon detection efficiency. A different solution is therefore required.</t>
  </si>
  <si>
    <t>The technology currently capable of discriminating between charged particle and gamma-induced signals is based on halide perovskite technology. Halide perovskites, particularly MAPbI3, have been produced and shown to be highly efficient, fast and cheap scintillators. In addition, these materials are semi-conductors and have been shown to produce electrical signals under particle irradiation when placed under low voltage biases. A dual readout system has been produced recently at the University of Geneva through the use of a SiPM for the scintillation and gold readouts for the electrical signal. The ratio of the two signals for photon/proton is expected to be significantly different, but has not yet been clearly demonstrated in the lab. For electron/photon discrimination the interaction position in the detector will vary, allowing for discrimination. Also here, detailed tests to show the capabilities are still required.
- Chen-Fu Lin et al. ‘Perovskite-Based X-ray Detectors’, Nanomaterials 2023, 13(13), 2024;
https://doi.org/10.3390/nano13132024
- Fangze Liu et al. ‘ Halide Perovskites and Perovskite</t>
  </si>
  <si>
    <t>The goal is produce a detector system sensitive to photons in the energy range of 10’s to 100’s of keV which provides some
level of discriminating power to incoming charged particles. While neutron/gamma-ray discrimination has been achieved
through pulse shape discrimination, no significant level of gamma-ray/charged particle discrimination has been achieved
within a single detector system. The most used detector concept in this energy range is based on scintillators coupled to photo-sensitive detectors. In such detectors the scintillation light from photons is produced as a result of ionization in the scintillator by secondary electrons. The use of scintillation light alone will therefore not allow to discriminate between photons and electrons, while discriminating proton induced signals, which can have a different pulse shape, is also challenging. As scintillators remain the technology of choice in this energy range the goal is to optimize their readout to provide a secondary signal. An example being an electrical output, where the ratio between the scintillator output and the electrical signal will depend on the type of particle depositing the energy, or the location in the crystal where the energy is deposited. The final goal is to optimize the readout of the scintillators such that &gt;50% of proton induced signals can be rejected, while for electrons exceeding 10% would further significantly increase the sensitivity.</t>
  </si>
  <si>
    <t>The development would significantly increase the sensitivity of scintillation based gamma-ray detectors by allowing to reduce the background while allowing to keep a similar or equal sensitivity to the signal. The technology furthermore allows for programmatic improvements by presenting a new large scale, low cost, and non-toxic scintillators capable of replacing more complex technologies such as the hygroscopic NaI scintillators.</t>
  </si>
  <si>
    <t>The technology would benefit any scintillator based mission aiming within the field of J.5.1 Time-Domain and Multi-Messenger Astrophysics. Particularly small scale cubesat type missions aiming to study transients events would greatly benefit.
Future NASA-led timedomain missions as discussed in J.5.1 Time-Domain and Multi-Messenger Astrophysics.</t>
  </si>
  <si>
    <t>Optical Elements for a CMB Space Mission</t>
  </si>
  <si>
    <t>High-Bandwidth Cryogenic Readout Technologies for Compact and Large-Format Calorimeter Arrays</t>
  </si>
  <si>
    <r>
      <t xml:space="preserve">Near-term, this scheme should result in 2000 pixels per amplifier channel </t>
    </r>
    <r>
      <rPr>
        <b/>
        <sz val="8"/>
        <rFont val="Arial Narrow"/>
        <family val="2"/>
      </rPr>
      <t>(enabling)</t>
    </r>
    <r>
      <rPr>
        <sz val="8"/>
        <rFont val="Arial Narrow"/>
        <family val="2"/>
      </rPr>
      <t xml:space="preserve">, 3000 pixels/channel </t>
    </r>
    <r>
      <rPr>
        <b/>
        <sz val="8"/>
        <rFont val="Arial Narrow"/>
        <family val="2"/>
      </rPr>
      <t>(enhancing</t>
    </r>
    <r>
      <rPr>
        <sz val="8"/>
        <rFont val="Arial Narrow"/>
        <family val="2"/>
      </rPr>
      <t>).HEMT amplifiers from Low Noise Factory can achieve 10 dB with 0.38 mW of dissipation at 4 K.</t>
    </r>
  </si>
  <si>
    <r>
      <t>A technology enabling far-infrared (FIR: 50 microns to 500 microns) imaging at a high angular resolution (~0.1” arcsecond) comparable to ALMA and optical systems with AO is needed. High sensitivity at such angular resolution should be achieved at a sub-Kelvin level in brightness temperature or 1-σ noise &lt; 10</t>
    </r>
    <r>
      <rPr>
        <vertAlign val="superscript"/>
        <sz val="8"/>
        <rFont val="Arial Narrow"/>
        <family val="2"/>
      </rPr>
      <t>-23</t>
    </r>
    <r>
      <rPr>
        <sz val="8"/>
        <rFont val="Arial Narrow"/>
        <family val="2"/>
      </rPr>
      <t xml:space="preserve"> W/m</t>
    </r>
    <r>
      <rPr>
        <vertAlign val="superscript"/>
        <sz val="8"/>
        <rFont val="Arial Narrow"/>
        <family val="2"/>
      </rPr>
      <t>2</t>
    </r>
    <r>
      <rPr>
        <sz val="8"/>
        <rFont val="Arial Narrow"/>
        <family val="2"/>
      </rPr>
      <t xml:space="preserve"> in 1-hour. A spectral resolution of (λ/Δλ &gt; 100,000) is also needed for identifying line emission and probe gas dynamics in protoplanetary disks and star-forming regions. </t>
    </r>
  </si>
  <si>
    <r>
      <t>Develop a feasible, affordable, and low mass (target 35 kg/m</t>
    </r>
    <r>
      <rPr>
        <vertAlign val="superscript"/>
        <sz val="8"/>
        <rFont val="Arial Narrow"/>
        <family val="2"/>
      </rPr>
      <t>2</t>
    </r>
    <r>
      <rPr>
        <sz val="8"/>
        <rFont val="Arial Narrow"/>
        <family val="2"/>
      </rPr>
      <t xml:space="preserve"> including support structure) approach to producing a 2-6-m-class telescope with sufficiently high specific stiffness, strength, and low areal density to be launched; while maintaining compatibility with cryogenic cooling and FIR surface quality/figure of ~1μm rms. Use of materials and techniques that do not require cryo-null figuring is required. Material property measurements at cryogenic temperatures for structures and optics such as damping, emissivity, thermal conductivity, etc.
Development is required to fabricate components and systems to achieve the following:
- Monolithic: 1 to 4 meters
- Segmented: &gt; 4 meters
- Surface Figure: &lt; 150 nm RMS AT TEMPERATURE
- Cryo-Deformation: &lt; 100 nm RMS (surface)
- First Mode Frequency: &gt;200 Hz per segment
- Areal Cost: &lt; 2M$/m2
- Areal Density: &lt; 35 kg/m2 
A 2-m class aluminum mirror for the mid-infrared needs to have an areal density of &lt; 30 kg/m2 and a surface figure error (SFE) of &lt; 1 um rms with mid-spatial frequencies (removal of first 36 Zernike terms) &lt; 700 nm. This would support a telescope having a 20 um diffraction limit. The mirror would need to maintain its SFE under G-release for space mission and over the operating elevation changes for balloon missions.</t>
    </r>
  </si>
  <si>
    <r>
      <t>Low-cost, lightweight cryogenic optics at reasonable cost (~2M$/m</t>
    </r>
    <r>
      <rPr>
        <vertAlign val="superscript"/>
        <sz val="8"/>
        <rFont val="Arial Narrow"/>
        <family val="2"/>
      </rPr>
      <t>2</t>
    </r>
    <r>
      <rPr>
        <sz val="8"/>
        <rFont val="Arial Narrow"/>
        <family val="2"/>
      </rPr>
      <t>) are required to enhance development of large-aperture FIR telescopes in the 2020s. 
Large apertures are required to provide the spatial resolution and sensitivity needed to follow up on discoveries from the current generation of space telescopes.
A high altitude, long duration observing platform with a mirror factors of 2-5 larger than on either SOFIA or Herschel has the potential to increase sensitivity in the far-infrared by factors of several in particular wavelength regimes over either facility, at relatively low cost. This enables scientific breakthroughs in the far-infrared including (1) detecting the dusty progenitors to `ordinary' local galaxies at redshifts up to z=3, and (2) high sensitivity mapping of debris disks around young stars. This technology is also relevant to e.g. Earth observation. Large 2-m class mirrors made from aluminum benefit from having lower material and fabrication costs compared to other mirror materials such as beryllium and silicon carbide, especially for limited production. They also have shorter lead times to produce which benefits schedule.</t>
    </r>
  </si>
  <si>
    <r>
      <t>Kilopixel arrays at lower sensitivity are at TRL ~5, but demonstrated array architectures are lagging at TRL ~3. (Staghun, 2018)
Sensitive (noise-equivalent power ,NEP, of low 10</t>
    </r>
    <r>
      <rPr>
        <vertAlign val="superscript"/>
        <sz val="8"/>
        <rFont val="Arial Narrow"/>
        <family val="2"/>
      </rPr>
      <t>-19</t>
    </r>
    <r>
      <rPr>
        <sz val="8"/>
        <rFont val="Arial Narrow"/>
        <family val="2"/>
      </rPr>
      <t xml:space="preserve"> W/√Hz), fast detectors (TES bolometers, and MKIDs in kilo pixel arrays) are at TRL 3.(Suzuki, 2015), (Baselmans, 2017)</t>
    </r>
  </si>
  <si>
    <r>
      <t>Detector format of at least 10</t>
    </r>
    <r>
      <rPr>
        <vertAlign val="superscript"/>
        <sz val="8"/>
        <rFont val="Arial Narrow"/>
        <family val="2"/>
      </rPr>
      <t>4</t>
    </r>
    <r>
      <rPr>
        <sz val="8"/>
        <rFont val="Arial Narrow"/>
        <family val="2"/>
      </rPr>
      <t xml:space="preserve"> pixels with high fill-factor and sensitivity (NEP) of ~1x10</t>
    </r>
    <r>
      <rPr>
        <vertAlign val="superscript"/>
        <sz val="8"/>
        <rFont val="Arial Narrow"/>
        <family val="2"/>
      </rPr>
      <t>-19</t>
    </r>
    <r>
      <rPr>
        <sz val="8"/>
        <rFont val="Arial Narrow"/>
        <family val="2"/>
      </rPr>
      <t xml:space="preserve"> W/√Hz are needed for wide-band photometry. </t>
    </r>
    <r>
      <rPr>
        <b/>
        <sz val="8"/>
        <rFont val="Arial Narrow"/>
        <family val="2"/>
      </rPr>
      <t>(enabling)</t>
    </r>
    <r>
      <rPr>
        <sz val="8"/>
        <rFont val="Arial Narrow"/>
        <family val="2"/>
      </rPr>
      <t xml:space="preserve">
Detector sensitivities with NEP of ≈ 3×10</t>
    </r>
    <r>
      <rPr>
        <vertAlign val="superscript"/>
        <sz val="8"/>
        <rFont val="Arial Narrow"/>
        <family val="2"/>
      </rPr>
      <t>-20</t>
    </r>
    <r>
      <rPr>
        <sz val="8"/>
        <rFont val="Arial Narrow"/>
        <family val="2"/>
      </rPr>
      <t xml:space="preserve"> W/√Hz are needed for spectroscopy (enabling), available in a close-packed configuration in at least one direction. NEPs of 3x10</t>
    </r>
    <r>
      <rPr>
        <vertAlign val="superscript"/>
        <sz val="8"/>
        <rFont val="Arial Narrow"/>
        <family val="2"/>
      </rPr>
      <t>-21</t>
    </r>
    <r>
      <rPr>
        <sz val="8"/>
        <rFont val="Arial Narrow"/>
        <family val="2"/>
      </rPr>
      <t xml:space="preserve"> W/√Hz would enable background-limited sensitivity(Echternacht, 2018) (</t>
    </r>
    <r>
      <rPr>
        <b/>
        <sz val="8"/>
        <rFont val="Arial Narrow"/>
        <family val="2"/>
      </rPr>
      <t>enhancing</t>
    </r>
    <r>
      <rPr>
        <sz val="8"/>
        <rFont val="Arial Narrow"/>
        <family val="2"/>
      </rPr>
      <t>)
The detector system should be scalable to enable ~million-pixel total format (10k~50k pixels per sensor) in a large mission.
Array size of 1x10</t>
    </r>
    <r>
      <rPr>
        <vertAlign val="superscript"/>
        <sz val="8"/>
        <rFont val="Arial Narrow"/>
        <family val="2"/>
      </rPr>
      <t>4</t>
    </r>
    <r>
      <rPr>
        <sz val="8"/>
        <rFont val="Arial Narrow"/>
        <family val="2"/>
      </rPr>
      <t xml:space="preserve"> is enabling and 5x10</t>
    </r>
    <r>
      <rPr>
        <vertAlign val="superscript"/>
        <sz val="8"/>
        <rFont val="Arial Narrow"/>
        <family val="2"/>
      </rPr>
      <t>4</t>
    </r>
    <r>
      <rPr>
        <sz val="8"/>
        <rFont val="Arial Narrow"/>
        <family val="2"/>
      </rPr>
      <t xml:space="preserve"> is </t>
    </r>
    <r>
      <rPr>
        <b/>
        <sz val="8"/>
        <rFont val="Arial Narrow"/>
        <family val="2"/>
      </rPr>
      <t xml:space="preserve">enhancing
</t>
    </r>
    <r>
      <rPr>
        <sz val="8"/>
        <rFont val="Arial Narrow"/>
        <family val="2"/>
      </rPr>
      <t>Fast detector time constant (~200 µs) is needed for Fourier-transform spectroscopy.</t>
    </r>
  </si>
  <si>
    <r>
      <t>Room temperature readout of cryogenic amplifier outputs currently use FPGAs and ADCs for bandwidths up to 4 GHz having power dissipation of about 50W per channel. Dedicated ASICs would potentially lower the input power requirement by a factor of 10. Origins has baselined using a rad-hard version of a commercial RFSoC using about 50 W per channel, currently at TRL 4.(</t>
    </r>
    <r>
      <rPr>
        <b/>
        <sz val="8"/>
        <rFont val="Arial Narrow"/>
        <family val="2"/>
      </rPr>
      <t>enabling for Origins</t>
    </r>
    <r>
      <rPr>
        <sz val="8"/>
        <rFont val="Arial Narrow"/>
        <family val="2"/>
      </rPr>
      <t>) Raising to TRL 6 requires using rad-hard parts. (</t>
    </r>
    <r>
      <rPr>
        <b/>
        <sz val="8"/>
        <rFont val="Arial Narrow"/>
        <family val="2"/>
      </rPr>
      <t>enhancing for Origins</t>
    </r>
    <r>
      <rPr>
        <sz val="8"/>
        <rFont val="Arial Narrow"/>
        <family val="2"/>
      </rPr>
      <t>)</t>
    </r>
  </si>
  <si>
    <t>E</t>
  </si>
  <si>
    <t xml:space="preserve">The capability to maintain the deep starlight suppression provided by a coronagraph for a time period long enough to detect light from an exo-Earth. </t>
  </si>
  <si>
    <r>
      <t>RST CGI demonstrated ~10</t>
    </r>
    <r>
      <rPr>
        <vertAlign val="superscript"/>
        <sz val="8"/>
        <rFont val="Arial Narrow"/>
        <family val="2"/>
      </rPr>
      <t>-8</t>
    </r>
    <r>
      <rPr>
        <sz val="8"/>
        <rFont val="Arial Narrow"/>
        <family val="2"/>
      </rPr>
      <t xml:space="preserve"> contrast in a simulated dynamic environment using LOWFS (which obtained 12 pm focus sensitivity) 
SIM and non-NASA work has demonstrated nm accuracy and stability with laser metrology
Capacitive gap sensors demonstrated at 10 pm
80 dB vibration isolation demonstrated
Gaia cold gas microthrusters and LISA pathfinder colloidal microthrusters can reduce vibrations</t>
    </r>
  </si>
  <si>
    <t>This gap is likely to be closed by a combination of many factors in a coronagraph/observatory system, including active wavefront control at the coronagraph level, thermal control, active and passive ultra-stable structures, and disturbance isolation/ reduction. Integrated modeling for tracability to flight environments is likely to be a key capability to close this gap.</t>
  </si>
  <si>
    <t>This gap is likely to be closed by improvements in coronagraph masks and optics, wavefront sensing and control (deformable mirrors), data post-processing, and integrated models.</t>
  </si>
  <si>
    <t>The capability to detect mid-infrared light with ultrastable detectors to carry out transit spectroscopy of terrestrial exoplanets in the Habitable Zone of M-dwarf stars.</t>
  </si>
  <si>
    <t>The capability to resolve the habitable zones of nearby star systems in the UV/Vis/NIR band, with a large space telescope.</t>
  </si>
  <si>
    <t xml:space="preserve">Monolith: 3.5-m sintered SiC with &lt; 3 µm SFE (Herschel); 2.4-m ULE with ~10 nm SFE (HST); Waterjet cutting is TRL 9 to 14" depth, but TRL 3 to &gt;18" depth. Fused core is TRL 3; slumped fused core is TRL 3 (AMTD); 4-m class Zerodur mirrors from single boules are TRL 4.
Segmented: (no flight SOA): 6.5 m Be with 25 nm SFE (JWST); Non-NASA: 6 DOF, 1-m class SiC and ULE, &lt; 20 nm SFE, and &lt; 5 nm wavefront stability over 4 hr with thermal control
</t>
  </si>
  <si>
    <t>This gap is likely to be closed by development of large monolithic or segmented telescopes. Aside from angular resolution, large primary mirrors enhance planet sensitivity due to reduction in science integration time with greater collecting areas and throughput enabling probing of a larger number of more distant stars’ habitable zones and improved spectral resolution.</t>
  </si>
  <si>
    <t xml:space="preserve">The capability to deploy on-orbit a starshade that is stowed in a launch vehicle fairing to a precise shape, and to maintain that shape precision during all operational environments. </t>
  </si>
  <si>
    <t>Manufacturing tolerance (≤ 100 µm) verified with low fidelity 6 m prototype. Petal deployment tests conducted on prototype petals to demonstrate rib actuation.
Petal deployment tolerance (≤ 1 mm) verified with low fidelity 12 m prototype; limited environmental testing.</t>
  </si>
  <si>
    <t xml:space="preserve">The capability to stow, survive launch, and deploy the petals and opaque inner disk of the starshade to within the deployment tolerances budgeted to meet the shape, and thus the contrast requirements. The shape must be maintained within a stability envelope to enable imaging and spectroscopy of Earth-like exoplanets. </t>
  </si>
  <si>
    <t>TRL 6 needed by mission PDR.</t>
  </si>
  <si>
    <t xml:space="preserve">The capability of a starshade to suppress diffracted on-axis starlight and scattered off-axis Sunlight to levels needed to characterize Earth-like exoplanets. The capability to experimentally validate model of the starshade’s optical performance at subscale. </t>
  </si>
  <si>
    <t>The starshade must create contrast levels to better than 10-10 in the image plane with shape tolerances specified by an error budget. The precise positioning and manufacture of the starshade edges minimize the diffraction of on-axis starlight and scatter/diffraction of off-axis Sunlight detected at the science focal plane. The starlight suppression capabilities of the starshade must be demonstrated on the ground to validate optical models and the error budget, which are used to predict performance in a space environment.</t>
  </si>
  <si>
    <t>Capability to measure exoplanet masses down to Earth-mass.</t>
  </si>
  <si>
    <t>Astrometric detection of an exo-Earth at 10pc requires 0.1 microarcsecond uncertainty.
Technology with the stability neeed to make astrometric measurements to this level, possibly requiring detector metrology and/or diffractive pupils
Theoretical understanding of astrophysical noise sources (star spots) and prospects for mitigating them.</t>
  </si>
  <si>
    <t>Interpretation of spectra of Earth-like exoplanets in reflected light requires the measurement of mass.</t>
  </si>
  <si>
    <t>If a need for space-based RV is identified, then need TRL 6 in the late 2020s. If ground-based supporting role is identified, then capability is needed well ahead of launch in early 2030s.</t>
  </si>
  <si>
    <t>The sensitivity to perform imaging spectroscopy of exoplanets in the ultraviolet.</t>
  </si>
  <si>
    <r>
      <t>Low-noise ultraviolet (200-400 nm) detectors to characterize exoplanets with an imaging spectrograph.
Read Noise: 0 e-; Dark Current: 0 e- /resolution/s; Spurious Count Rate: &lt; 0.05 counts/cm</t>
    </r>
    <r>
      <rPr>
        <vertAlign val="superscript"/>
        <sz val="8"/>
        <rFont val="Arial Narrow"/>
        <family val="2"/>
      </rPr>
      <t>2</t>
    </r>
    <r>
      <rPr>
        <sz val="8"/>
        <rFont val="Arial Narrow"/>
        <family val="2"/>
      </rPr>
      <t>/s; QE: 75% ; Resolution size ≤ 10 mm; Tolerant to space radiation environment over mission lifetime.</t>
    </r>
  </si>
  <si>
    <t xml:space="preserve">Enables UV coronagraphy and/or UV spectroscopy with a starshade. </t>
  </si>
  <si>
    <t xml:space="preserve">The capability to detect single photons in the Vis and NIR to enable imaging and spectroscopy of Earth-like exoplanets.
</t>
  </si>
  <si>
    <t>Single-photon counting detectors in the Vis/NIR bands allow characterization of very faint objects, including exo-Earths.</t>
  </si>
  <si>
    <t>See in current SOTA</t>
  </si>
  <si>
    <t>Test-as-you-fly is already not possible with JWST and RST, these missions must rely on very detailed and accurate models for predicting performance requirements. All large future astrophysics mission will require some level of IM to design, test and verify system performance for requirement verification. HWO is the first of the planned astrophysics flagship that will require a robust IM capability for its successful development, by pushing the limits on model accuracy, size and complexity.
HWO, X-ray Flagship, Far-IR Flagship</t>
  </si>
  <si>
    <r>
      <t xml:space="preserve">Named missions:
Development needed for 2020 Decadal: </t>
    </r>
    <r>
      <rPr>
        <sz val="8"/>
        <rFont val="Arial Narrow"/>
        <family val="2"/>
      </rPr>
      <t>No</t>
    </r>
    <r>
      <rPr>
        <b/>
        <sz val="8"/>
        <rFont val="Arial Narrow"/>
        <family val="2"/>
      </rPr>
      <t xml:space="preserve">
Other drivers:</t>
    </r>
    <r>
      <rPr>
        <sz val="8"/>
        <rFont val="Arial Narrow"/>
        <family val="2"/>
      </rPr>
      <t xml:space="preserve"> Explorers, Probes, and Missions of Opportunity (MOs).</t>
    </r>
  </si>
  <si>
    <r>
      <t>Demonstrate CAT gratings and OPGs with high efficiency (&gt;45%) and resolving power (&gt; 7500) with size &gt; 50 x 50 mm</t>
    </r>
    <r>
      <rPr>
        <vertAlign val="superscript"/>
        <sz val="8"/>
        <rFont val="Arial Narrow"/>
        <family val="2"/>
      </rPr>
      <t>2</t>
    </r>
    <r>
      <rPr>
        <sz val="8"/>
        <rFont val="Arial Narrow"/>
        <family val="2"/>
      </rPr>
      <t>. CAT grating open area (illuminated by x rays and not blocked by support structures) &gt; 70%. This requires a scalable (many hundreds of gratings), large-area fabrication process for ~ 6 m deep, ~ 40 nm wide grating bars and narrow support structures. OPGs require fabrication processes for modestly blazed grooves (~30-50°) in radial groove patterns that can be replicated onto thin substrates. Alignment into large arrays needs to be demonstrated.</t>
    </r>
  </si>
  <si>
    <r>
      <t>The technical objectives are to meet the following performance requirements: 
1. Better than 1” HPD angular resolution for 10-200 keV and better than 0.5" HPD for 0.1-10 keV, as measured with full X-ray illumination
2. Less than 3 kg/m</t>
    </r>
    <r>
      <rPr>
        <vertAlign val="superscript"/>
        <sz val="8"/>
        <rFont val="Arial Narrow"/>
        <family val="2"/>
      </rPr>
      <t>2</t>
    </r>
    <r>
      <rPr>
        <sz val="8"/>
        <rFont val="Arial Narrow"/>
        <family val="2"/>
      </rPr>
      <t xml:space="preserve"> mass per unit mirror surface area (though up to 10 kg/m</t>
    </r>
    <r>
      <rPr>
        <vertAlign val="superscript"/>
        <sz val="8"/>
        <rFont val="Arial Narrow"/>
        <family val="2"/>
      </rPr>
      <t>2</t>
    </r>
    <r>
      <rPr>
        <sz val="8"/>
        <rFont val="Arial Narrow"/>
        <family val="2"/>
      </rPr>
      <t xml:space="preserve"> may be acceptable for some applications)
3. Scalable up to at least 2 m</t>
    </r>
    <r>
      <rPr>
        <vertAlign val="superscript"/>
        <sz val="8"/>
        <rFont val="Arial Narrow"/>
        <family val="2"/>
      </rPr>
      <t>2</t>
    </r>
    <r>
      <rPr>
        <sz val="8"/>
        <rFont val="Arial Narrow"/>
        <family val="2"/>
      </rPr>
      <t xml:space="preserve"> effective area</t>
    </r>
  </si>
  <si>
    <r>
      <t>Optical blocking filter technology needs to be advanced along both categories of filters. Directly deposited OBFs have, to date, consisted entirely of a thin film of Al deposited on the back surface of a Si sensor. There are complex trade-offs between optical blocking and X-ray transmission for other filter materials, but these have not been fully explored because of the chemical and electrical effects that metal deposition has on the back-surface of pixellated Si sensors. Investigation of direct deposition of thin films of Ti, W, and other materials onto Si sensors needs to be undertaken to truly optimize soft X-ray sensitivity and minimize optical contamination.
Alternatively, free-standing filters that can be thin enough to compete with directly deposited filters (50 nm or thinner), with a structure that supports the filter film that is better than 90% transparent also need to be explored. This structure, with large area films (&gt; 6 cm) supported by fine meshes with as thin as 10 nm of aluminum and 20 nm of polyimide, would have to be strong enough to survive launch vibrational loads and the thermal cycling environment that would be expected in a space mission. Another approach is the use of waveguide cutoff filters that have no films betweena support mesh, with extremely tiny holes (1-2 microns across).The filters would have to have a high X-ray transmission over the 150 eV to 2 keV energy range, while maintaining a good optical attenuation performance. The requirement would be &gt;40 % X-ray transmission above 200 eV and &gt;10% X-ray transmission below 200 eV. The optical attenuation at a thickness of 50 nm should be 10</t>
    </r>
    <r>
      <rPr>
        <vertAlign val="superscript"/>
        <sz val="8"/>
        <rFont val="Arial Narrow"/>
        <family val="2"/>
      </rPr>
      <t>-3</t>
    </r>
    <r>
      <rPr>
        <sz val="8"/>
        <rFont val="Arial Narrow"/>
        <family val="2"/>
      </rPr>
      <t>. It would also be advantageous to have the ability to control the temperature of the filters so that any contamination that did build-up on them could be removed through heating.</t>
    </r>
  </si>
  <si>
    <t>HWO; or any other coronagraph-based exoplanet direct-imaging mission.</t>
  </si>
  <si>
    <t>HWO, or any other coronagraph-based exoplanet direct-imaging mission.</t>
  </si>
  <si>
    <t>Ultrastable detectors (&lt; 5 ppm over 5 hours) for the mid-infrared band (7 - 20 microns) enabling transit spectroscopy of rocky exoplanets in the Habitable Zone of M-dwarfs.</t>
  </si>
  <si>
    <t>A mid-IR transit spectroscopy mission.</t>
  </si>
  <si>
    <t>HWO</t>
  </si>
  <si>
    <t>HWO; other future starshade missions</t>
  </si>
  <si>
    <r>
      <t>Lab</t>
    </r>
    <r>
      <rPr>
        <sz val="8"/>
        <rFont val="Arial Narrow"/>
        <family val="2"/>
      </rPr>
      <t>: Micro-channel Plates (MCP): 0 read noise, 90 – 300 nm, spurious count rate 0.05 - 0.5 counts/cm</t>
    </r>
    <r>
      <rPr>
        <vertAlign val="superscript"/>
        <sz val="8"/>
        <rFont val="Arial Narrow"/>
        <family val="2"/>
      </rPr>
      <t>2</t>
    </r>
    <r>
      <rPr>
        <sz val="8"/>
        <rFont val="Arial Narrow"/>
        <family val="2"/>
      </rPr>
      <t xml:space="preserve">/s; QE 20-45%; resolution element size 20 micron. EMCCD: 0 read noise, 90-900 nm; dark current &gt; 0.005 e-/res/hr; QE 30-90%; resol. el. size 13 micron </t>
    </r>
    <r>
      <rPr>
        <u/>
        <sz val="8"/>
        <rFont val="Arial Narrow"/>
        <family val="2"/>
      </rPr>
      <t xml:space="preserve">
Flight: HST HRC: </t>
    </r>
    <r>
      <rPr>
        <sz val="8"/>
        <rFont val="Arial Narrow"/>
        <family val="2"/>
      </rPr>
      <t>In relevant UV band (250 nm): QE 33%, read noise 4.7 e-, dark current 5.8×10</t>
    </r>
    <r>
      <rPr>
        <vertAlign val="superscript"/>
        <sz val="8"/>
        <rFont val="Arial Narrow"/>
        <family val="2"/>
      </rPr>
      <t xml:space="preserve">-3 </t>
    </r>
    <r>
      <rPr>
        <sz val="8"/>
        <rFont val="Arial Narrow"/>
        <family val="2"/>
      </rPr>
      <t>e-/res/hr 1024×1024 format</t>
    </r>
  </si>
  <si>
    <r>
      <rPr>
        <b/>
        <sz val="8"/>
        <rFont val="Arial Narrow"/>
        <family val="2"/>
      </rPr>
      <t>Reduce Cost/Schedule/Performance Risk</t>
    </r>
    <r>
      <rPr>
        <sz val="8"/>
        <rFont val="Arial Narrow"/>
        <family val="2"/>
      </rPr>
      <t xml:space="preserve">
•	Reductions in time required to develop and use models with interoperable simulations will:
o	Decrease overall system development time, and hence cost, for program phases/activities.
o	Allow for more analysis to be performed, affording greater insight into the behavior of complex systems 
o	Allow cross-discipline optimization to target the key performance drivers early in the design and test process
o	Assure the integrity of the performance budget with validation of testbed sensitivities and systematic quantification of uncertainty for a standardized and credible margin philosophy and improved decision support.
o	Decrease reliance on over-conservative assumptions and analyzing to unlikely, worst-case scenarios that may drive to unnecessarily conservative design solutions.
•	Through a robust error budgeting formulation process and comprehensive model validation strategy, improve technology gap assessments, testing goals, testbed infrastructure requirements, and guide tests to mitigate testbed performance shortfalls
•	Improvements in predictive accuracy at the required physical scales (picometers, milli-K, etc.) will reduce risk when verification of requirements can only be done by analysis.
•	Requirements on model formulation, verification and validation, with credibility assessments will minimize model errors and improve the robustness of the performance budgets through the project lifecycle.</t>
    </r>
  </si>
  <si>
    <t>Coronagraph Contrast and Efficiency in the Near Infrared</t>
  </si>
  <si>
    <t>Coronagraph Contrast and Efficiency in the Near Ultraviolet</t>
  </si>
  <si>
    <t>None</t>
  </si>
  <si>
    <t>R~7 spectrophotometry in the near ultraviolet between 200 and 450 micron wavelengths for a direct imaging telescope/mission. ≤ 1×10-10 raw contrast, &gt;20% core throughput, inner working angle ≤ 10 λ/D at 200 nm, 20% bandwidth; obscured/segmented pupil.</t>
  </si>
  <si>
    <t>ExEP</t>
  </si>
  <si>
    <t>COR</t>
  </si>
  <si>
    <t>PhysCOS</t>
  </si>
  <si>
    <t>All</t>
  </si>
  <si>
    <t xml:space="preserve">Large aperture deployable antennas are needed to advance FIR-submillimeter radio astronomy. Balloon-borne (e.g. BLAST, GUSTO) and spaceborne (e.g. Herschel Space Observatory) observatories have made key advances in multiple areas of Cosmic Origins science. However, small antenna aperture (e.g. 3.5-m Herschel) has limited performance. Antennas as large as 30-m have been deployed in space since the 1960's by NASA and other agencies, primarily operating below 50 GHz and not developed for astrophysics applications. Inflatable membrane antennas have been studied for the Orbiting Astronomical Satellite for Investigating Stellar Systems (OASIS) mission concept. Perimeter-truss mesh antenna (8-meter) operatin up to 100 GHz has been studied for geostationary atmospheric sounding. Composite reflector operating &gt;500 GHz is used on Microwave Limb Sounder and up to 200 GHz on numerous Earth-orbiting radiometers. Extending operating frequency and aperture size will have broad application in astrophysics as well as planetary and Earth science. </t>
  </si>
  <si>
    <t>Microcalorimeter detectors are revolutionizing soft and intermediate energy X-ray astronomy. Extending the energy range accessible with these or other detectors to the gamma-ray regime (50 keV-1 MeV) would enable new types of missions. We advocate here for gamma-ray detectors with 50 eV-300 eV Full Width half Maximum (FWHM) energy resolution over the broad 50 keV-1 MeV energy range. The detectors should cover the 511 keV gamma-ray line, as well as several nuclear decay lines in the 100 keV – 1 MeV energy range. Millimeter spatial resolutions would enable coded mask and Compton imaging. Detection efficiencies between 10% and &gt;90% would enable missions with high sensitivity.</t>
  </si>
  <si>
    <t>10-10 contrast at inner working angle demonstrated over 12% bandpass in the visible using 24 mm starshade in Princeton testbed with F = 13. Optical model of starshade perturbations validated to within a factor 1.25 for petal shape and factor of 2 for petal position.
Etched amorphous metal edges with anti-reflection coating demonstrated to meet scatter specs with margin; integrated in-plane shape tolerance demonstrated. Remaining tests to validate low scatter and in-plane shape simultaneously.</t>
  </si>
  <si>
    <t>Ground-based RV: state-of-the-art demonstrated stability is currently 28 cm/s over 7 hours (VLT/ESPRESSO) and ~60 cm/s over a month (Zhao et al. 2023).
Laser frequency combs demonstrated on ground-based observatories with correct mode spacing, non-NASA work is advancing miniaturization. Fiber laser-based optical frequency combs demonstrated on sounding rocket though with closer line spacing than useful for RV.</t>
  </si>
  <si>
    <t>Mirror Technologies for High Angular Resolution (UV/Vis/Near IR)</t>
  </si>
  <si>
    <t>NS (4)</t>
  </si>
  <si>
    <t>Tier Defintions</t>
  </si>
  <si>
    <t>Solicit as many of these as possible</t>
  </si>
  <si>
    <t>Solicit these if resources allow</t>
  </si>
  <si>
    <t>Defer these at least for the time being</t>
  </si>
  <si>
    <t>Not relevant to any strategic mission or activity</t>
  </si>
  <si>
    <t>Fast, Low-noise, Megapixel X-ray Imaging Arrays with Moderate Spectral Resolution</t>
  </si>
  <si>
    <t>High-Efficiency X-ray Grating Arrays for High-Resolution Spectroscopy</t>
  </si>
  <si>
    <t>Cryogenic Readouts for Large-format Far-IR Detectors</t>
  </si>
  <si>
    <t>Optical Blocking Filters for X-ray Instruments</t>
  </si>
  <si>
    <t>Segmented-Pupil Coronagraph Contrast and Efficiency in Visible Band</t>
  </si>
  <si>
    <t>Warm Readout Electronics for Large-Format Far-IR Detectors</t>
  </si>
  <si>
    <t>Broadband X-Ray Detectors</t>
  </si>
  <si>
    <t>Heterodyne Far-IR Detector Systems</t>
  </si>
  <si>
    <t>Large-Format, Low-Noise and Ultralow-Noise Far-IR Direct Detectors</t>
  </si>
  <si>
    <t>Advanced Cryocoolers</t>
  </si>
  <si>
    <t>Stellar Reflex Motion Sensitivity: Astrometry</t>
  </si>
  <si>
    <t>Stellar Reflex Motion Sensitivity: Extreme Precision Radial Velocity</t>
  </si>
  <si>
    <t>Starshade Deployment and Shape Stability</t>
  </si>
  <si>
    <t>Cryogenic Far-IR to mm-Wave Focal Plane Detectors</t>
  </si>
  <si>
    <t>Far-IR Spatio-Spectral Interferometry</t>
  </si>
  <si>
    <t>Large Cryogenic Optics for the Mid IR to Far IR</t>
  </si>
  <si>
    <t>Sensitive Spectrometer for CMB Spectrum Measurement</t>
  </si>
  <si>
    <t>Advancement of X-ray Polarimeter Sensitivity</t>
  </si>
  <si>
    <t>Detection Stability in Mid-IR</t>
  </si>
  <si>
    <t xml:space="preserve">High-Performance, Sub-Kelvin Coolers
</t>
  </si>
  <si>
    <r>
      <t xml:space="preserve">The diverse science cases prioritized by the Habitable Worlds Observatory requires a flexible suite of UV gratings. Past major UV spectrographs (HST-COS and HST-STIS) used multi-channel grating wheels to address the different observing requirements, including: 
1) High-resolution far-UV and near-UV echelles, with scatter levels and efficiency superior to the echelles used on HST-STIS
2) Gratings with aberration-correcting groove shapes that may not be feasible using current recording assemblies. Adapting existing free-form ruling methods (mechanical or lithographic) could expand the parameter space for designing variable-spaced, curved-grooves gratings that provide uniform point spread functions over the extended fields of view of a multi-object spectrograph. 
3) Ultra-low blaze angles (&lt; 2°), for high-efficiency, low-resolution spectroscopy of faint objects.
4) The application of reflective coatings can impact the groove depth and modify the facet shape (changing the apparent blaze angle), altering both the diffraction efficiency and the grating's impact on the instrument. It is necessary to understand and model the impact of coatings on grating performance to best optimize deposion methods.
</t>
    </r>
    <r>
      <rPr>
        <b/>
        <sz val="8"/>
        <rFont val="Arial Narrow"/>
        <family val="2"/>
      </rPr>
      <t>Baseline</t>
    </r>
    <r>
      <rPr>
        <sz val="8"/>
        <rFont val="Arial Narrow"/>
        <family val="2"/>
      </rPr>
      <t xml:space="preserve"> (Need TRL 5 by MCR, but could accept waiver on readiness depending on remaining work or possibility for servicing)</t>
    </r>
  </si>
  <si>
    <r>
      <t>High Resolution (R &gt; 50,000):</t>
    </r>
    <r>
      <rPr>
        <sz val="8"/>
        <rFont val="Arial Narrow"/>
        <family val="2"/>
      </rPr>
      <t xml:space="preserve"> Mechanically ruled echelle gratings with flight heritage exist (e.g. HST-STIS E140H), but suffer from low efficiency (~20-30%) and prohibitive scatter (~20%). KOH-etched echelle gratings fabricated with electron-beam lithography (EBL) show significantly improved efficiency (&gt;60%) and scatter performance (~1%; Kruczek et al. 2022), but have not been tested comprehesively (resolution, ghosting, etc), nor yet reach the full theoretical performance. 
</t>
    </r>
    <r>
      <rPr>
        <b/>
        <sz val="8"/>
        <rFont val="Arial Narrow"/>
        <family val="2"/>
      </rPr>
      <t>Medium/Low Resolution (1000 &lt; R &lt; 50,000):</t>
    </r>
    <r>
      <rPr>
        <sz val="8"/>
        <rFont val="Arial Narrow"/>
        <family val="2"/>
      </rPr>
      <t xml:space="preserve"> Holographically ruled aberration-correcting gratings have ~ 65% efficiency and excellent scatter properties (I/I_o &lt; 10^-5) and have been used on many flight programs, including HST-COS. The possible grating solutions are limited by the recording wavelengths and assemblies, placing constraints on instrument designs. Electron-beam lithography has been demonstrated to generate custom groove layouts and high ruling densities (~9000 l/mm), opening new parameter space for aberration correction (e.g. Grise et al. 2021). APRA/SAT efforts are on-going to produce blazed UV gratings on curved substrates.
</t>
    </r>
    <r>
      <rPr>
        <b/>
        <sz val="8"/>
        <rFont val="Arial Narrow"/>
        <family val="2"/>
      </rPr>
      <t xml:space="preserve">Ultra-low blaze angles (R &lt; 1000): </t>
    </r>
    <r>
      <rPr>
        <sz val="8"/>
        <rFont val="Arial Narrow"/>
        <family val="2"/>
      </rPr>
      <t xml:space="preserve">Shallow blaze angles can be used for low-resolution (R&lt;300) gratings for high sensitivity measurements of the CGM or other diffuse sources. Ion etching is generally limited to 6-8 degree angles, while mechanically and KOH-etched gratings can achieve shallower blazes, but have not been demonstrated to meet performance objectives. APRA/SAT efforts are on-going to produce ultra-low (~ 1 degree) features. 
</t>
    </r>
    <r>
      <rPr>
        <b/>
        <sz val="8"/>
        <rFont val="Arial Narrow"/>
        <family val="2"/>
      </rPr>
      <t xml:space="preserve">UV coatings on gratings: </t>
    </r>
    <r>
      <rPr>
        <sz val="8"/>
        <rFont val="Arial Narrow"/>
        <family val="2"/>
      </rPr>
      <t xml:space="preserve">The HST-COS G225M and G285M grating efficiencies were significantly altered by the interactions between the groove profiles and the growth of oxide on the bare aluminum coating over time (Kuznetsov et al. 2004). Advanced UV mirror coatings use high termperatures (eLiF, ALD processes) or chemical interactions (XeLiF, ALD) for which the impact on the grating during coating is not understood. Gratings have been coated for the SPRITE mission (eLiF) and INFUSE sounding rocket (XeLiF). 
</t>
    </r>
    <r>
      <rPr>
        <b/>
        <sz val="8"/>
        <rFont val="Arial Narrow"/>
        <family val="2"/>
      </rPr>
      <t xml:space="preserve">Grating Characterization: </t>
    </r>
    <r>
      <rPr>
        <sz val="8"/>
        <rFont val="Arial Narrow"/>
        <family val="2"/>
      </rPr>
      <t xml:space="preserve">The resolution and sensitivity requirements of HWO medium resolution channels will require precision groove placement and profiles for which sufficient metrology capabilities for tracking ghosting, scatter, and groove errors do not exist. Limited studies have been carried out on individual gratings (e.g. DeRoo et al., 2023). </t>
    </r>
    <r>
      <rPr>
        <b/>
        <sz val="8"/>
        <rFont val="Arial Narrow"/>
        <family val="2"/>
      </rPr>
      <t xml:space="preserve">
</t>
    </r>
    <r>
      <rPr>
        <sz val="8"/>
        <rFont val="Arial Narrow"/>
        <family val="2"/>
      </rPr>
      <t>High Resolution: Conventional FUV echelle gratings (e.g. HST-STIS E140H) are not viable for HWO. KOH etched echelles are TRL 5 from a recent SAT
Medium/Low Resolution: Holographic gratings are TRL 6+. EBL etched gratings are TRL 3+
Ultra-low Blaze Angles: TRL 3+ 
UV Coatings on gratings: TRL 6+, however interactions are not fully understood which may impact final efficiency</t>
    </r>
  </si>
  <si>
    <r>
      <t xml:space="preserve">The technical goal should include the development and in-vacuum demonstration of several classes of diffraction gratings:
</t>
    </r>
    <r>
      <rPr>
        <b/>
        <sz val="8"/>
        <rFont val="Arial Narrow"/>
        <family val="2"/>
      </rPr>
      <t xml:space="preserve">
High Resolution: E</t>
    </r>
    <r>
      <rPr>
        <sz val="8"/>
        <rFont val="Arial Narrow"/>
        <family val="2"/>
      </rPr>
      <t xml:space="preserve">chelle gratings capable of achieving R ≥ 50,000 with ≥ 80% peak-order groove efficiency and I/I0 &lt; 1e-3 at Δλ = 1 nm post-coating, with supporting simulations predicting the observed performance. This performance should extend through the far ultraviolet (FUV; 100 – 180 nm) bandpass.
</t>
    </r>
    <r>
      <rPr>
        <b/>
        <sz val="8"/>
        <rFont val="Arial Narrow"/>
        <family val="2"/>
      </rPr>
      <t xml:space="preserve">
Medium/Low Resolution: </t>
    </r>
    <r>
      <rPr>
        <sz val="8"/>
        <rFont val="Arial Narrow"/>
        <family val="2"/>
      </rPr>
      <t xml:space="preserve">Aberration correcting (curved grooves) solutions on curved substrates demonstrating groove efficiencies ≥ 60% post-coating and I/I0 &lt; 1e-5 at Δλ = 1 nm
</t>
    </r>
    <r>
      <rPr>
        <b/>
        <sz val="8"/>
        <rFont val="Arial Narrow"/>
        <family val="2"/>
      </rPr>
      <t xml:space="preserve">Ultra-low blaze angles: </t>
    </r>
    <r>
      <rPr>
        <sz val="8"/>
        <rFont val="Arial Narrow"/>
        <family val="2"/>
      </rPr>
      <t xml:space="preserve">(≤ 2°) gratings demonstrating ≥ 60% groove efficiency and I/I0 &lt; 1e-5 at Δλ = 5 nm post-coating
</t>
    </r>
    <r>
      <rPr>
        <b/>
        <sz val="8"/>
        <rFont val="Arial Narrow"/>
        <family val="2"/>
      </rPr>
      <t xml:space="preserve">
UV Coatings on gratings: </t>
    </r>
    <r>
      <rPr>
        <sz val="8"/>
        <rFont val="Arial Narrow"/>
        <family val="2"/>
      </rPr>
      <t xml:space="preserve">Demonstrated compatibility with state-of-the-art FUV coating techniques with &lt; 1% loss in relative diffraction efficiency.
</t>
    </r>
    <r>
      <rPr>
        <b/>
        <sz val="8"/>
        <rFont val="Arial Narrow"/>
        <family val="2"/>
      </rPr>
      <t xml:space="preserve">Grating Characterization: </t>
    </r>
    <r>
      <rPr>
        <sz val="8"/>
        <rFont val="Arial Narrow"/>
        <family val="2"/>
      </rPr>
      <t xml:space="preserve">Specialized vacuum characterization facilities for scatter, resolution, ghosting and efficiency measurements. </t>
    </r>
  </si>
  <si>
    <r>
      <t xml:space="preserve">Years to estimated launch or other schedule driver: Per HWO Objectives, TRL 5 is required by the end of 2028, with a viable roadmap to TRL 6.
</t>
    </r>
    <r>
      <rPr>
        <b/>
        <sz val="8"/>
        <rFont val="Arial Narrow"/>
        <family val="2"/>
      </rPr>
      <t xml:space="preserve">Level of complexity: </t>
    </r>
    <r>
      <rPr>
        <sz val="8"/>
        <rFont val="Arial Narrow"/>
        <family val="2"/>
      </rPr>
      <t xml:space="preserve">Single technology
</t>
    </r>
    <r>
      <rPr>
        <b/>
        <sz val="8"/>
        <rFont val="Arial Narrow"/>
        <family val="2"/>
      </rPr>
      <t xml:space="preserve">Level of difficulty: </t>
    </r>
    <r>
      <rPr>
        <sz val="8"/>
        <rFont val="Arial Narrow"/>
        <family val="2"/>
      </rPr>
      <t xml:space="preserve">Echelles - straightforward, Ultra-low blaze angles - stretch </t>
    </r>
  </si>
  <si>
    <r>
      <t xml:space="preserve">Based on early UV science concepts, the HWO Multi-Object Spectrograph near-UV (NUV) channel requires focal plan arrays capable of &lt; 30 mas detector-limited resolution (&lt; 50 mas instrument limited), and R &gt; 30,000 from 200 - 400 nm. 
This requires high sensitivity detectors with appropriate resolution element size and form factor (or tilability) capable of recording the spectra at such resolution and FOV. The final spectroscopic instrument design may have intrinsic point-spread functions of ~20-40 microns, therefore very small pixels may require sampling at at level higher than just enough to overcome the nyquist limit. It is desireable for the detectors to be blind to far-UV light (lambda &lt; 200 nm) to avoid higher order confusion, however long pass filters can be added if needed. If filters are required, this should be noted in performance calculations for any proposed technology solution.
</t>
    </r>
    <r>
      <rPr>
        <b/>
        <sz val="8"/>
        <rFont val="Arial Narrow"/>
        <family val="2"/>
      </rPr>
      <t>Baseline</t>
    </r>
    <r>
      <rPr>
        <sz val="8"/>
        <rFont val="Arial Narrow"/>
        <family val="2"/>
      </rPr>
      <t xml:space="preserve"> (Need TRL 5 by MCR, but could accept waiver on readiness depending on remaining work or possibility for servicing)</t>
    </r>
  </si>
  <si>
    <r>
      <t>Bandpass</t>
    </r>
    <r>
      <rPr>
        <sz val="8"/>
        <rFont val="Arial Narrow"/>
        <family val="2"/>
      </rPr>
      <t xml:space="preserve">: Commercial NUV-sensitive CCD/CMOS devices routinely achieve &gt; 50-60% QE in the 250 - 400 nm range, with somewhat lower QE at shorter UV wavelengths depending on the method of UV enhancement. Additional coatings or doping can improve this for lambda &lt; 250 nm. Multi-layer filter coatings can be deposited to change peak QE in tandem with the spectral bandpass, or to reduce red-sensitivity (see "High Throughput UV Bandpass Filters and Bandpass Selection" technology gap). NUV-optimized MCP detectors are also available in sealed formats with peak QE of ~ 30% from 200 - 400 nm. 
</t>
    </r>
    <r>
      <rPr>
        <b/>
        <sz val="8"/>
        <rFont val="Arial Narrow"/>
        <family val="2"/>
      </rPr>
      <t>Background/Sensitivity</t>
    </r>
    <r>
      <rPr>
        <sz val="8"/>
        <rFont val="Arial Narrow"/>
        <family val="2"/>
      </rPr>
      <t xml:space="preserve">: Conventional CCD/CMOS have read noise and require cooling to achieve low background rates. These rates vary depending on the device and electronics. Photon-counting CCD variants exist at various stages of development and capability (e.g. EMCCDs, Skipper CCDs). Sealed MCPs are photon counting and have no read noise. Conventional sealed NUV-sensitive units with a modified Hi-QE UV S20 photocathode have a dark rate ~ 4-5 counts/cm^2/s. 
</t>
    </r>
    <r>
      <rPr>
        <b/>
        <sz val="8"/>
        <rFont val="Arial Narrow"/>
        <family val="2"/>
      </rPr>
      <t>Resolution</t>
    </r>
    <r>
      <rPr>
        <sz val="8"/>
        <rFont val="Arial Narrow"/>
        <family val="2"/>
      </rPr>
      <t xml:space="preserve">: Scientific CMOS devices are available with pixel scales spanning ~4-10 µm. CCDs typically have larger pixels at 5-15 microns, which sample most spectrograph systems at near the Nyquist limit of 2-3 pixels. MCP detectors can be digitized to many pixel sizes, but typically have the ability to resolve objects at a separation of &lt; 20 microns (cross-stip or Timepix readout) to 40 microns (cross delay line readout). 
</t>
    </r>
    <r>
      <rPr>
        <b/>
        <sz val="8"/>
        <rFont val="Arial Narrow"/>
        <family val="2"/>
      </rPr>
      <t>Form-factor</t>
    </r>
    <r>
      <rPr>
        <sz val="8"/>
        <rFont val="Arial Narrow"/>
        <family val="2"/>
      </rPr>
      <t>: CCD/CMOS devices are available in many formats, with commercial units as large at 10 cm square. Some devices are readily butt-able on 1-3 sides to gaps &lt; 5 mm to mosaic larger focal planes. Commercial sealed MCP detectors are currently limited to 50 mm formats with the required spatial resolution, but larger packages (up to 200 mm) are availible. Sealed MCP detectors are butt-able to ~ 1 cm gap sizes.</t>
    </r>
    <r>
      <rPr>
        <b/>
        <sz val="8"/>
        <rFont val="Arial Narrow"/>
        <family val="2"/>
      </rPr>
      <t xml:space="preserve">
TRL of NUV sensitive detectors vary depending on the specific devices and technologies. There exist devices with TRL &gt; 3 that could meet the anticipated requirements of the HWO NUV spectrograph channel. There are no devices that are TRL 6 that could meet all the anticipated requirements, however there are in-family technologies that are TRL 6+. </t>
    </r>
  </si>
  <si>
    <r>
      <t xml:space="preserve">Statement of Needs: </t>
    </r>
    <r>
      <rPr>
        <sz val="8"/>
        <rFont val="Arial Narrow"/>
        <family val="2"/>
      </rPr>
      <t xml:space="preserve">At a 2' FOV and assuming 3 pixel sampling for 50 mas resolution, this requires &gt; 7200 pixels in the cross-dispersion axis. For R = 30,000 from 200 - 400 nm and assuming minimum 3 pixel sampling, this requires ~ 60,000 pixels in the dispersion direction, or up to eight 8k x 8k pixel devices. 
</t>
    </r>
    <r>
      <rPr>
        <strike/>
        <sz val="8"/>
        <rFont val="Arial Narrow"/>
        <family val="2"/>
      </rPr>
      <t xml:space="preserve">
</t>
    </r>
    <r>
      <rPr>
        <b/>
        <sz val="8"/>
        <rFont val="Arial Narrow"/>
        <family val="2"/>
      </rPr>
      <t>Key performance metrics include</t>
    </r>
    <r>
      <rPr>
        <sz val="8"/>
        <rFont val="Arial Narrow"/>
        <family val="2"/>
      </rPr>
      <t xml:space="preserve">:
</t>
    </r>
    <r>
      <rPr>
        <b/>
        <sz val="8"/>
        <rFont val="Arial Narrow"/>
        <family val="2"/>
      </rPr>
      <t>Form Factor (Size):</t>
    </r>
    <r>
      <rPr>
        <sz val="8"/>
        <rFont val="Arial Narrow"/>
        <family val="2"/>
      </rPr>
      <t xml:space="preserve"> 8k x 8k (6-8 cm), buttable on three sides with minimal gaps
</t>
    </r>
    <r>
      <rPr>
        <b/>
        <sz val="8"/>
        <rFont val="Arial Narrow"/>
        <family val="2"/>
      </rPr>
      <t>Pixel Size/Resolution:</t>
    </r>
    <r>
      <rPr>
        <sz val="8"/>
        <rFont val="Arial Narrow"/>
        <family val="2"/>
      </rPr>
      <t xml:space="preserve"> ~ 5-7 µm pixels to effectively sample a 20 micron PSF. 
</t>
    </r>
    <r>
      <rPr>
        <b/>
        <sz val="8"/>
        <rFont val="Arial Narrow"/>
        <family val="2"/>
      </rPr>
      <t xml:space="preserve">Bandpass/Sensitivity: </t>
    </r>
    <r>
      <rPr>
        <sz val="8"/>
        <rFont val="Arial Narrow"/>
        <family val="2"/>
      </rPr>
      <t xml:space="preserve">Sensitivity is a function of quantum efficiency (QE) and background noise. For some science cases it is desireable to have higher QE even if it comes at the cost of added noise, while in others it is desireable to have low noise, or photon-counting capability, even at the expense of some efficiency loss. Therefore, there are two parallel development paths for potential HWO NUV detectors, one for </t>
    </r>
    <r>
      <rPr>
        <b/>
        <sz val="8"/>
        <rFont val="Arial Narrow"/>
        <family val="2"/>
      </rPr>
      <t>integrating devices</t>
    </r>
    <r>
      <rPr>
        <sz val="8"/>
        <rFont val="Arial Narrow"/>
        <family val="2"/>
      </rPr>
      <t xml:space="preserve"> (e.g. CCD/CMOS) and one for </t>
    </r>
    <r>
      <rPr>
        <b/>
        <sz val="8"/>
        <rFont val="Arial Narrow"/>
        <family val="2"/>
      </rPr>
      <t>photon counting devices</t>
    </r>
    <r>
      <rPr>
        <sz val="8"/>
        <rFont val="Arial Narrow"/>
        <family val="2"/>
      </rPr>
      <t xml:space="preserve"> (e.g. EMCCD/Skipper CCD/MCPs). An ideal detector would have both high QE and low background. 
</t>
    </r>
    <r>
      <rPr>
        <b/>
        <sz val="8"/>
        <rFont val="Arial Narrow"/>
        <family val="2"/>
      </rPr>
      <t xml:space="preserve">Integrating Device QE (200 - 400 nm): </t>
    </r>
    <r>
      <rPr>
        <sz val="8"/>
        <rFont val="Arial Narrow"/>
        <family val="2"/>
      </rPr>
      <t xml:space="preserve">&gt; 60% averaged over the bandpass
</t>
    </r>
    <r>
      <rPr>
        <b/>
        <sz val="8"/>
        <rFont val="Arial Narrow"/>
        <family val="2"/>
      </rPr>
      <t xml:space="preserve">Integrating Device Background: </t>
    </r>
    <r>
      <rPr>
        <sz val="8"/>
        <rFont val="Arial Narrow"/>
        <family val="2"/>
      </rPr>
      <t xml:space="preserve">&lt;~1 e- per read, Dark Current: &lt; 1e-3 e-/pixel/s
</t>
    </r>
    <r>
      <rPr>
        <b/>
        <sz val="8"/>
        <rFont val="Arial Narrow"/>
        <family val="2"/>
      </rPr>
      <t>Photon Counting Device QE (200 - 400 nm):</t>
    </r>
    <r>
      <rPr>
        <sz val="8"/>
        <rFont val="Arial Narrow"/>
        <family val="2"/>
      </rPr>
      <t xml:space="preserve"> &gt; 30% averaged over the bandpass
</t>
    </r>
    <r>
      <rPr>
        <b/>
        <sz val="8"/>
        <rFont val="Arial Narrow"/>
        <family val="2"/>
      </rPr>
      <t xml:space="preserve">Photon Counting Device Background: </t>
    </r>
    <r>
      <rPr>
        <sz val="8"/>
        <rFont val="Arial Narrow"/>
        <family val="2"/>
      </rPr>
      <t xml:space="preserve">Total of all intrinsic sources (read, dark, CIC, etc): &lt; 1e-5 e-/pixel/s
</t>
    </r>
    <r>
      <rPr>
        <b/>
        <sz val="8"/>
        <rFont val="Arial Narrow"/>
        <family val="2"/>
      </rPr>
      <t xml:space="preserve">Photon Counting Device Rate Limit (Global): </t>
    </r>
    <r>
      <rPr>
        <sz val="8"/>
        <rFont val="Arial Narrow"/>
        <family val="2"/>
      </rPr>
      <t xml:space="preserve">&gt; 1 M count/s per device with &lt; 5% Dead Time
</t>
    </r>
    <r>
      <rPr>
        <b/>
        <sz val="8"/>
        <rFont val="Arial Narrow"/>
        <family val="2"/>
      </rPr>
      <t>Photon Counting Device Rate Limit (Local):</t>
    </r>
    <r>
      <rPr>
        <sz val="8"/>
        <rFont val="Arial Narrow"/>
        <family val="2"/>
      </rPr>
      <t xml:space="preserve"> &gt; 100 counts/s/resolution element
</t>
    </r>
    <r>
      <rPr>
        <b/>
        <sz val="8"/>
        <rFont val="Arial Narrow"/>
        <family val="2"/>
      </rPr>
      <t>Radiation hardness:</t>
    </r>
    <r>
      <rPr>
        <sz val="8"/>
        <rFont val="Arial Narrow"/>
        <family val="2"/>
      </rPr>
      <t xml:space="preserve"> Tolerant to an L2 radiation environment or a has a viable shielding solution</t>
    </r>
  </si>
  <si>
    <r>
      <t xml:space="preserve">Per HWO Objectives, TRL 5 is required by the end of 2028, with a viable roadmap to TRL 6.
</t>
    </r>
    <r>
      <rPr>
        <b/>
        <sz val="8"/>
        <rFont val="Arial Narrow"/>
        <family val="2"/>
      </rPr>
      <t xml:space="preserve">Level of Complexity: </t>
    </r>
    <r>
      <rPr>
        <sz val="8"/>
        <rFont val="Arial Narrow"/>
        <family val="2"/>
      </rPr>
      <t xml:space="preserve">System of Techologies (detectors, electronics, cooling systems)
</t>
    </r>
    <r>
      <rPr>
        <b/>
        <sz val="8"/>
        <rFont val="Arial Narrow"/>
        <family val="2"/>
      </rPr>
      <t>Level of Difficulty:</t>
    </r>
    <r>
      <rPr>
        <sz val="8"/>
        <rFont val="Arial Narrow"/>
        <family val="2"/>
      </rPr>
      <t xml:space="preserve"> Straightforward</t>
    </r>
  </si>
  <si>
    <r>
      <t xml:space="preserve">Based on early UV science concepts, the HWO Multi-Object Spectrograph far-UV (FUV) channel requires photon-counting focal plan arrays capable of &lt; 30 mas detector-limited resolution (&lt; 50 mas instrument limited), and R &gt; 30,000 from 100 - 200 nm. 
This requires high sensitivity photon-counting detectors with appropriate resolution element size and form factor (or tilability) capable of recording the spectra at such resolution and FOV. The final spectroscopic instrument design may have intrinsic point-spread functions of ~20-40 microns, which sets a likely range for resolution element size. The detectors must be solar blind or have filtering to eliminate sensitivity to wavelengths &gt; 300 nm. If filters are required, this should be noted in performance calculations for any proposed technology solution.
</t>
    </r>
    <r>
      <rPr>
        <b/>
        <sz val="8"/>
        <rFont val="Arial Narrow"/>
        <family val="2"/>
      </rPr>
      <t>Baseline</t>
    </r>
    <r>
      <rPr>
        <sz val="8"/>
        <rFont val="Arial Narrow"/>
        <family val="2"/>
      </rPr>
      <t xml:space="preserve"> (Need TRL 5 by MCR, but could accept waiver on readiness depending on remaining work or possibility for servicing)</t>
    </r>
  </si>
  <si>
    <r>
      <t>Bandpass</t>
    </r>
    <r>
      <rPr>
        <sz val="8"/>
        <rFont val="Arial Narrow"/>
        <family val="2"/>
      </rPr>
      <t xml:space="preserve">: FUV-optimized MCP detectors are availible in open face formats with peak QE of 50% between 100 - 180 nm with alkalai photocathodes, and 40% with GaN. These devices are photon-counting and solar blind, with the HST-COS MCP photocathode (CsI) having QE &lt; 10E-12 at 400 nm. CCD/CMOS devices are available with delta doping and additional coatings to achive &gt; 50-60% QE above Ly-alpha (121 nm). Multi-layer filter coatings can be despotisted to CCD/CMOS to change peak QE in tandem with the spectral bandpass, or to reduce red-sensitivity.
</t>
    </r>
    <r>
      <rPr>
        <b/>
        <sz val="8"/>
        <rFont val="Arial Narrow"/>
        <family val="2"/>
      </rPr>
      <t>Background/Sensitivity:</t>
    </r>
    <r>
      <rPr>
        <sz val="8"/>
        <rFont val="Arial Narrow"/>
        <family val="2"/>
      </rPr>
      <t xml:space="preserve"> MCPs detctors are photon counting (no read noise) and have dark rates &lt; 0.1-1 counts/s/cm^2. Conventional CCD/CMOS have read noise and require cooling to achieve low background rates. These rates vary depending on the device and electronics/operation. Photon-counting CCD variants exist at various stages of development and capability (e.g. EMCCDs, Skipper CCDs). 
</t>
    </r>
    <r>
      <rPr>
        <b/>
        <sz val="8"/>
        <rFont val="Arial Narrow"/>
        <family val="2"/>
      </rPr>
      <t>Resolution</t>
    </r>
    <r>
      <rPr>
        <sz val="8"/>
        <rFont val="Arial Narrow"/>
        <family val="2"/>
      </rPr>
      <t xml:space="preserve">: MCP detectors can be digitized to many pixel sizes, but typically have the ability to resolve objects at a separation of &lt;20 microns (cross-stip or Timepix) to 40 microns (cross delay line). Scientific CMOS devices are available with pixel scales spanning ~4-10 µm. CCDs typically have larger pixels at 5-15 microns, which sample most spectrograph systems at near the Nyquist limit of 2-3 pixels. 
</t>
    </r>
    <r>
      <rPr>
        <b/>
        <sz val="8"/>
        <rFont val="Arial Narrow"/>
        <family val="2"/>
      </rPr>
      <t>Form-Factor</t>
    </r>
    <r>
      <rPr>
        <sz val="8"/>
        <rFont val="Arial Narrow"/>
        <family val="2"/>
      </rPr>
      <t xml:space="preserve">: Borosilicate glass MCPs can be made in sizes up to 200 mm x 200 mm, and have been tiled on several flight programs (e.g. HST-COS). CCD/CMOS devices are available in many formats, with commercial units as large at 10 cm square. Some devices are readily butt-able on 1-3 sides to gaps &lt; 5 mm to mosaic larger focal planes. </t>
    </r>
    <r>
      <rPr>
        <b/>
        <sz val="8"/>
        <rFont val="Arial Narrow"/>
        <family val="2"/>
      </rPr>
      <t xml:space="preserve">
TRL of FUV sensitive detectors vary depending on the specific devices and technologies. There exist devices with TRL &gt; 4 that could meet the anticipated requirements of the HWO FUV spectrograph channel. There are no devices that are TRL 6 that could meet all the anticipated requirements, however there are in-family technologies are TRL 6+. </t>
    </r>
  </si>
  <si>
    <r>
      <t xml:space="preserve">Statement of Needs: </t>
    </r>
    <r>
      <rPr>
        <sz val="8"/>
        <rFont val="Arial Narrow"/>
        <family val="2"/>
      </rPr>
      <t>At a 2' FOV and assuming 50 mas resolution, this requires &gt; 2400 resolution elements in the cross-dispersion axis. For R = 30,000 at 120 nm and 3x grating modes to cover the 100 - 200 nm bandpass, this requires ~ 8,750 resolution elements in the dispersion direction.</t>
    </r>
    <r>
      <rPr>
        <strike/>
        <sz val="8"/>
        <rFont val="Arial Narrow"/>
        <family val="2"/>
      </rPr>
      <t xml:space="preserve">
</t>
    </r>
    <r>
      <rPr>
        <b/>
        <sz val="8"/>
        <rFont val="Arial Narrow"/>
        <family val="2"/>
      </rPr>
      <t>Key performance metrics include</t>
    </r>
    <r>
      <rPr>
        <sz val="8"/>
        <rFont val="Arial Narrow"/>
        <family val="2"/>
      </rPr>
      <t xml:space="preserve">:
</t>
    </r>
    <r>
      <rPr>
        <b/>
        <sz val="8"/>
        <rFont val="Arial Narrow"/>
        <family val="2"/>
      </rPr>
      <t>Form Factor (Size):</t>
    </r>
    <r>
      <rPr>
        <sz val="8"/>
        <rFont val="Arial Narrow"/>
        <family val="2"/>
      </rPr>
      <t xml:space="preserve"> Assuming 25 micron resolution elements, this requires focal plane arrays of at least 60 mm (cross-dispersion axis) x 220 mm (dispersion axis). Longer (dispersion axis) arrays are desireable to fully sample the MOS FOV in the spectral bandpass. 
</t>
    </r>
    <r>
      <rPr>
        <b/>
        <sz val="8"/>
        <rFont val="Arial Narrow"/>
        <family val="2"/>
      </rPr>
      <t>Pixel Size/Resolution:</t>
    </r>
    <r>
      <rPr>
        <sz val="8"/>
        <rFont val="Arial Narrow"/>
        <family val="2"/>
      </rPr>
      <t xml:space="preserve"> ~ 15-25 micron resolution elements (5-8 micron pixels at 3x pixel sampling)
</t>
    </r>
    <r>
      <rPr>
        <b/>
        <sz val="8"/>
        <rFont val="Arial Narrow"/>
        <family val="2"/>
      </rPr>
      <t xml:space="preserve">Bandpass/Sensitivity: </t>
    </r>
    <r>
      <rPr>
        <sz val="8"/>
        <rFont val="Arial Narrow"/>
        <family val="2"/>
      </rPr>
      <t xml:space="preserve">Sensitivity is a function of quantum efficiency (QE) and background noise. For some science cases it is desireable to have higher QE even if it comes at the cost of added noise, while in others it is desireable to have low noise, even at the expense of some efficiency loss. HWO science concepts baseline photon-counting capability for the FUV to maximize detetion potential for low surface-brightness sources. 
</t>
    </r>
    <r>
      <rPr>
        <b/>
        <sz val="8"/>
        <rFont val="Arial Narrow"/>
        <family val="2"/>
      </rPr>
      <t>QE (103 nm):</t>
    </r>
    <r>
      <rPr>
        <sz val="8"/>
        <rFont val="Arial Narrow"/>
        <family val="2"/>
      </rPr>
      <t xml:space="preserve"> &gt; 30% 
</t>
    </r>
    <r>
      <rPr>
        <b/>
        <sz val="8"/>
        <rFont val="Arial Narrow"/>
        <family val="2"/>
      </rPr>
      <t xml:space="preserve">QE (&gt;110 nm): </t>
    </r>
    <r>
      <rPr>
        <sz val="8"/>
        <rFont val="Arial Narrow"/>
        <family val="2"/>
      </rPr>
      <t xml:space="preserve">&gt; 40% 
</t>
    </r>
    <r>
      <rPr>
        <b/>
        <sz val="8"/>
        <rFont val="Arial Narrow"/>
        <family val="2"/>
      </rPr>
      <t xml:space="preserve">Background: </t>
    </r>
    <r>
      <rPr>
        <sz val="8"/>
        <rFont val="Arial Narrow"/>
        <family val="2"/>
      </rPr>
      <t xml:space="preserve">Total of all intrinsic sources (read, dark, CIC, etc): &lt; 5e-6 e-/pixel/s
</t>
    </r>
    <r>
      <rPr>
        <b/>
        <sz val="8"/>
        <rFont val="Arial Narrow"/>
        <family val="2"/>
      </rPr>
      <t xml:space="preserve">Photon Counting Device Rate Limit (Global): </t>
    </r>
    <r>
      <rPr>
        <sz val="8"/>
        <rFont val="Arial Narrow"/>
        <family val="2"/>
      </rPr>
      <t xml:space="preserve">&gt; 1 M count/s per device with &lt; 5% Dead Time
</t>
    </r>
    <r>
      <rPr>
        <b/>
        <sz val="8"/>
        <rFont val="Arial Narrow"/>
        <family val="2"/>
      </rPr>
      <t>Photon Counting Device Rate Limit (Local):</t>
    </r>
    <r>
      <rPr>
        <sz val="8"/>
        <rFont val="Arial Narrow"/>
        <family val="2"/>
      </rPr>
      <t xml:space="preserve"> &gt; 100 counts/s/resolution element
</t>
    </r>
    <r>
      <rPr>
        <b/>
        <sz val="8"/>
        <rFont val="Arial Narrow"/>
        <family val="2"/>
      </rPr>
      <t>Radiation hardness:</t>
    </r>
    <r>
      <rPr>
        <sz val="8"/>
        <rFont val="Arial Narrow"/>
        <family val="2"/>
      </rPr>
      <t xml:space="preserve"> Tolerant to an L2 radiation environment or a has a viable shielding solution
</t>
    </r>
    <r>
      <rPr>
        <b/>
        <sz val="8"/>
        <rFont val="Arial Narrow"/>
        <family val="2"/>
      </rPr>
      <t xml:space="preserve">Contamination Mitigation: </t>
    </r>
    <r>
      <rPr>
        <sz val="8"/>
        <rFont val="Arial Narrow"/>
        <family val="2"/>
      </rPr>
      <t>FUV-sensitive detectors that operate at cold temperatures require strategies for hydrocarbon contamination mitigation (see e.g. HST-WFPC2; Koekemoer et al., 2002)</t>
    </r>
  </si>
  <si>
    <r>
      <t xml:space="preserve">Per HWO Objectives, TRL 5 is required by the end of 2028, with a viable roadmap to TRL 6.
</t>
    </r>
    <r>
      <rPr>
        <b/>
        <sz val="8"/>
        <rFont val="Arial Narrow"/>
        <family val="2"/>
      </rPr>
      <t>Level of Complexity:</t>
    </r>
    <r>
      <rPr>
        <sz val="8"/>
        <rFont val="Arial Narrow"/>
        <family val="2"/>
      </rPr>
      <t xml:space="preserve"> System of Techologies (detectors, electronics)
</t>
    </r>
    <r>
      <rPr>
        <b/>
        <sz val="8"/>
        <rFont val="Arial Narrow"/>
        <family val="2"/>
      </rPr>
      <t xml:space="preserve">
Level of Difficulty:</t>
    </r>
    <r>
      <rPr>
        <sz val="8"/>
        <rFont val="Arial Narrow"/>
        <family val="2"/>
      </rPr>
      <t xml:space="preserve"> Straightforward</t>
    </r>
  </si>
  <si>
    <r>
      <t xml:space="preserve">Transformational astrophysics and exoplanet science require high-throughput observations between 100 nm and 2.5 mm. Coatings should achieve the reflectance objectives at all wavelengths for HWO, while niche coatings or variations on formula may have advantages for specific channels of the instruments. Coatings must be enviromentally resilient, scalable to meter-class segments, and repeatable to ensure uniform performance across an aperture comprised of several segments.
This technology gap focuses primarily on the needs of the HWO UV instrument. See "Scaling and Metrology for Advancing Broadband Mirror Coatings for HWO" for technology gaps related to the compatability of FUV-reflective mirror coatings with the broadband HWO observatory. 
</t>
    </r>
    <r>
      <rPr>
        <b/>
        <sz val="8"/>
        <rFont val="Arial Narrow"/>
        <family val="2"/>
      </rPr>
      <t>Threshold</t>
    </r>
    <r>
      <rPr>
        <sz val="8"/>
        <rFont val="Arial Narrow"/>
        <family val="2"/>
      </rPr>
      <t xml:space="preserve"> (must be TRL 5 by MCR)</t>
    </r>
  </si>
  <si>
    <r>
      <t xml:space="preserve">Dielectric coatings (LiF, AlF3, MgF2, etc) vary in FUV reflectance based on the dielectric thickness. Thinner coatings favor shorter wavelengths, while thicker coatings favor longer FUV wavelenghts. There is no difference for NUV/visible wavelengths. Most heritage missions, as well as FUSE, have favored sensitivity at O VI 103.2, 103.8 nm, and therefore thinner coatings that have low reflectance between 140 - 160 nm. Coatings for HWO will likely be tuned to optimize broadband performance. 
</t>
    </r>
    <r>
      <rPr>
        <b/>
        <sz val="8"/>
        <rFont val="Arial Narrow"/>
        <family val="2"/>
      </rPr>
      <t>Reflectance at 102 nm</t>
    </r>
    <r>
      <rPr>
        <sz val="8"/>
        <rFont val="Arial Narrow"/>
        <family val="2"/>
      </rPr>
      <t xml:space="preserve">: &gt; 50% on eLiF/protected eLiF, and LiF+Al for a thin LiF layer (FUSE). Enhancement of 102 nm reflectance to &gt; 70% may supress longer wavelength FUV reflectance around 140 - 180 nm. Alternative coatings &lt; 40%
</t>
    </r>
    <r>
      <rPr>
        <b/>
        <sz val="8"/>
        <rFont val="Arial Narrow"/>
        <family val="2"/>
      </rPr>
      <t>Reflectance at 103 nm</t>
    </r>
    <r>
      <rPr>
        <sz val="8"/>
        <rFont val="Arial Narrow"/>
        <family val="2"/>
      </rPr>
      <t xml:space="preserve">: &gt; 80% on eLiF/protected eLiF, &gt; 75% on protected eLiF, and &gt; 70% on Al+LiF plus XeF2 fluorination (XeLiF), and other LiF-based advanced coatings. Alternative coatings &lt; 50%
</t>
    </r>
    <r>
      <rPr>
        <b/>
        <sz val="8"/>
        <rFont val="Arial Narrow"/>
        <family val="2"/>
      </rPr>
      <t>Reflectance at 105 nm</t>
    </r>
    <r>
      <rPr>
        <sz val="8"/>
        <rFont val="Arial Narrow"/>
        <family val="2"/>
      </rPr>
      <t xml:space="preserve">: &gt; 80% on eLiF, protected eLiF, XeLiF, ALD-deposited LiF+Al, and other LiF-based advanced coatings. Conventional LiF+Al ~ 73%. Alternative coatings &lt; 50%
</t>
    </r>
    <r>
      <rPr>
        <b/>
        <sz val="8"/>
        <rFont val="Arial Narrow"/>
        <family val="2"/>
      </rPr>
      <t>Reflectance at 110 nm</t>
    </r>
    <r>
      <rPr>
        <sz val="8"/>
        <rFont val="Arial Narrow"/>
        <family val="2"/>
      </rPr>
      <t xml:space="preserve">: &gt; 80% on all advanced LiF varieties and advanced AlF3+Al.
</t>
    </r>
    <r>
      <rPr>
        <b/>
        <sz val="8"/>
        <rFont val="Arial Narrow"/>
        <family val="2"/>
      </rPr>
      <t>Reflectance for 115 - 200 nm</t>
    </r>
    <r>
      <rPr>
        <sz val="8"/>
        <rFont val="Arial Narrow"/>
        <family val="2"/>
      </rPr>
      <t xml:space="preserve">: &gt; 85% for XeLiF. eLiF at such thickness varies between 68 - 85% in this band, however for thicker coatings is &gt; 80% for only slight losses at 103 nm. Conventional MgF2+Al (as was used on HST) &gt; 85% in this band.
</t>
    </r>
    <r>
      <rPr>
        <b/>
        <sz val="8"/>
        <rFont val="Arial Narrow"/>
        <family val="2"/>
      </rPr>
      <t>Reflectance at &gt; 200 nm</t>
    </r>
    <r>
      <rPr>
        <sz val="8"/>
        <rFont val="Arial Narrow"/>
        <family val="2"/>
      </rPr>
      <t xml:space="preserve">: &gt;85% (aluminum has ~70% reflectance between 700-850 nm)
</t>
    </r>
    <r>
      <rPr>
        <b/>
        <sz val="8"/>
        <rFont val="Arial Narrow"/>
        <family val="2"/>
      </rPr>
      <t>Resiliance</t>
    </r>
    <r>
      <rPr>
        <sz val="8"/>
        <rFont val="Arial Narrow"/>
        <family val="2"/>
      </rPr>
      <t xml:space="preserve">: LiF is hygroscopic and a single mirror can degrade by ~ 8-12% reflectance after ~ 1 month in ambient clean room-like conditions (RH ~ 50%). Protection via a thin layer of MgF2 deposited via ALD reduces this degredation to &lt;1%. Some deposition methods appear to reduce this sensitivity without capping (XeLiF), with further testing on-going. 
Al + enhanced LiF (“eLiF”) coatings have been deposited on several sounding rocket optics and is baselined for the SPRITE CubeSat (2025) and Aspera SmallSat (2026). The SISTINE sounding rocket secondary mirror showed very little degredation after several years of use. XeLiF has been applied to a grating for the INFUSE sounding rocket. 
TRL of mirror coatings varies depending on the coating deposition method and the specific needs of HWO. 
All coatings listed in the State of the Art are at least TRL 3, while several are TRL 6+ for certain applications, or will be matured to TRL 6+ by a suborbital or Cube/SmallSat in the next 1-2 years. 
For HWO, however, these coatings require scaling to large optics, tuning to the HWO science requirements, and established guidelines for humidity exposure, cleaning, and other care and handling practices. As such, all coatings are TRL &lt; 6 for HWO, including the HST coating MgF2+Al. </t>
    </r>
  </si>
  <si>
    <r>
      <t xml:space="preserve">For a single mirror coating (one thickness):
</t>
    </r>
    <r>
      <rPr>
        <b/>
        <sz val="8"/>
        <rFont val="Arial Narrow"/>
        <family val="2"/>
      </rPr>
      <t>Reflectance at 102 nm:</t>
    </r>
    <r>
      <rPr>
        <sz val="8"/>
        <rFont val="Arial Narrow"/>
        <family val="2"/>
      </rPr>
      <t xml:space="preserve"> &gt; 60%
</t>
    </r>
    <r>
      <rPr>
        <b/>
        <sz val="8"/>
        <rFont val="Arial Narrow"/>
        <family val="2"/>
      </rPr>
      <t>Reflectance at 103 nm:</t>
    </r>
    <r>
      <rPr>
        <sz val="8"/>
        <rFont val="Arial Narrow"/>
        <family val="2"/>
      </rPr>
      <t xml:space="preserve"> &gt; 75%
</t>
    </r>
    <r>
      <rPr>
        <b/>
        <sz val="8"/>
        <rFont val="Arial Narrow"/>
        <family val="2"/>
      </rPr>
      <t>Average reflectance for 105 nm - 250 nm:</t>
    </r>
    <r>
      <rPr>
        <sz val="8"/>
        <rFont val="Arial Narrow"/>
        <family val="2"/>
      </rPr>
      <t xml:space="preserve"> &gt; 80%
</t>
    </r>
    <r>
      <rPr>
        <b/>
        <sz val="8"/>
        <rFont val="Arial Narrow"/>
        <family val="2"/>
      </rPr>
      <t>Average reflectance for 250 nm - 2.5 microns:</t>
    </r>
    <r>
      <rPr>
        <sz val="8"/>
        <rFont val="Arial Narrow"/>
        <family val="2"/>
      </rPr>
      <t xml:space="preserve"> &gt; 90%
</t>
    </r>
    <r>
      <rPr>
        <b/>
        <sz val="8"/>
        <rFont val="Arial Narrow"/>
        <family val="2"/>
      </rPr>
      <t>Resiliance (Humidity):</t>
    </r>
    <r>
      <rPr>
        <sz val="8"/>
        <rFont val="Arial Narrow"/>
        <family val="2"/>
      </rPr>
      <t xml:space="preserve"> Less than 1% degredation of reflectance at 103 nm with 1 month exposure to RH 50%.
</t>
    </r>
    <r>
      <rPr>
        <b/>
        <sz val="8"/>
        <rFont val="Arial Narrow"/>
        <family val="2"/>
      </rPr>
      <t>Resiliance (In space):</t>
    </r>
    <r>
      <rPr>
        <sz val="8"/>
        <rFont val="Arial Narrow"/>
        <family val="2"/>
      </rPr>
      <t xml:space="preserve"> Less than 1% degredation of reflectance at 103 nm per year under L2 environment conditions (radiation, etc.)
</t>
    </r>
    <r>
      <rPr>
        <b/>
        <sz val="8"/>
        <rFont val="Arial Narrow"/>
        <family val="2"/>
      </rPr>
      <t xml:space="preserve">
Scalability: </t>
    </r>
    <r>
      <rPr>
        <sz val="8"/>
        <rFont val="Arial Narrow"/>
        <family val="2"/>
      </rPr>
      <t xml:space="preserve">Deposition process viable for optics &gt; 1m diameter
</t>
    </r>
    <r>
      <rPr>
        <b/>
        <sz val="8"/>
        <rFont val="Arial Narrow"/>
        <family val="2"/>
      </rPr>
      <t>Care and Handling:</t>
    </r>
    <r>
      <rPr>
        <sz val="8"/>
        <rFont val="Arial Narrow"/>
        <family val="2"/>
      </rPr>
      <t xml:space="preserve"> Procedure for optic cleaning in the event of contamination during I&amp;T/handling
</t>
    </r>
  </si>
  <si>
    <r>
      <t xml:space="preserve">Per HWO Objectives, TRL 5 is required by the end of 2028, with a viable roadmap to TRL 6.
</t>
    </r>
    <r>
      <rPr>
        <b/>
        <sz val="8"/>
        <rFont val="Arial Narrow"/>
        <family val="2"/>
      </rPr>
      <t xml:space="preserve">Level of Complexity: </t>
    </r>
    <r>
      <rPr>
        <sz val="8"/>
        <rFont val="Arial Narrow"/>
        <family val="2"/>
      </rPr>
      <t xml:space="preserve">Single Technology (multiple types)
</t>
    </r>
    <r>
      <rPr>
        <b/>
        <sz val="8"/>
        <rFont val="Arial Narrow"/>
        <family val="2"/>
      </rPr>
      <t xml:space="preserve">Level of Difficulty: </t>
    </r>
    <r>
      <rPr>
        <sz val="8"/>
        <rFont val="Arial Narrow"/>
        <family val="2"/>
      </rPr>
      <t>Stretch for all requirements and scalability by 2028</t>
    </r>
  </si>
  <si>
    <t>Scaling and Metrology for Advanced Broadband Mirror Coatings for HWO (from HWO START/TAG)</t>
  </si>
  <si>
    <r>
      <t xml:space="preserve">Conventional LiF+Al has flight heritage on OAO-3 Copernicus, FUSE, and several sounding rocket platforms, while MgF2+Al has ample heritage, including on HST. Both coatings can be considered TRL-9 for basic observatories, however neither is TRL 6 for HWO given the unique requirements of the program. 
Advanced coatings, primarily LiF+Al based (eLiF, XeLiF, etc. - see "High Reflectivity Broadband FUV-to-NIR Mirror Coatings" Gap) have also been matured to TRL 5/6 on small programs. The most mature is protected eLiF, which will reach orbit on the SPRITE CubeSat in 2025 and again on the Aspera SmallSat in 2026. Both unprotected and protected eLiF have been used on multiple sounding rockets, while the newer XeLiF will fly on the INFUSE sounding rocket in 2025. 
For any of these coatings to reach TRL 6+ for HWO, the following metrics must be evaluated:
</t>
    </r>
    <r>
      <rPr>
        <b/>
        <sz val="8"/>
        <rFont val="Arial Narrow"/>
        <family val="2"/>
      </rPr>
      <t xml:space="preserve">Scalability to &gt;1m class optics: </t>
    </r>
    <r>
      <rPr>
        <sz val="8"/>
        <rFont val="Arial Narrow"/>
        <family val="2"/>
      </rPr>
      <t xml:space="preserve">Conventional MgF2+Al - 2.4m (HST), Conventional LiF+Al - 35 cm (FUSE), 50 cm (sounding rockets), eLiF - 50 cm (sounding rockets), protected eLiF - 16 cm (SISTINE), protected LiF - 18 cm (SPRITE), XeLiF - 2.5 cm (INFUSE grating), ALD deposited coatings - 18 cm (SPRITE)
</t>
    </r>
    <r>
      <rPr>
        <b/>
        <sz val="8"/>
        <rFont val="Arial Narrow"/>
        <family val="2"/>
      </rPr>
      <t xml:space="preserve">Reflective uniformity over large optics (200 nm - 2.5 microns): </t>
    </r>
    <r>
      <rPr>
        <sz val="8"/>
        <rFont val="Arial Narrow"/>
        <family val="2"/>
      </rPr>
      <t xml:space="preserve">No facility to carry out these measurements. Limited measurements have been made on witness samples distributed over the deposition chamber. Models suggest requirements for uniformity variation &lt; 0.1 - 3% (e.g. Krist et al., 2023), however deformable mirrors may be able to reduce this sensitivity. 
</t>
    </r>
    <r>
      <rPr>
        <b/>
        <sz val="8"/>
        <rFont val="Arial Narrow"/>
        <family val="2"/>
      </rPr>
      <t>Polarization Aberrations from 200 nm - 2.5 microns:</t>
    </r>
    <r>
      <rPr>
        <sz val="8"/>
        <rFont val="Arial Narrow"/>
        <family val="2"/>
      </rPr>
      <t xml:space="preserve"> No significant measurements of any coatings, nor facility to carry out these measurements
</t>
    </r>
    <r>
      <rPr>
        <b/>
        <sz val="8"/>
        <rFont val="Arial Narrow"/>
        <family val="2"/>
      </rPr>
      <t>Demonstration of UV-reflective coatings in a high-contrast imaging system:</t>
    </r>
    <r>
      <rPr>
        <sz val="8"/>
        <rFont val="Arial Narrow"/>
        <family val="2"/>
      </rPr>
      <t xml:space="preserve"> No measurements have been carried out on any dielectic+metalic coating, and there is insufficient data on polarization and uniformity to properly model these systems. 
All potential candidate coatings for HWO are TRL 4+ for basic use, with several TRL 6+. 
No UV-reflective coatings have been evaluated to meet the anticipated requirements of HWO (scalability of process, metrology), therefore all coatings are less than TRL 5.
</t>
    </r>
  </si>
  <si>
    <r>
      <t>Key Performance Metrics:</t>
    </r>
    <r>
      <rPr>
        <sz val="8"/>
        <rFont val="Arial Narrow"/>
        <family val="2"/>
      </rPr>
      <t xml:space="preserve">
</t>
    </r>
    <r>
      <rPr>
        <b/>
        <sz val="8"/>
        <rFont val="Arial Narrow"/>
        <family val="2"/>
      </rPr>
      <t xml:space="preserve">Scaleability to &gt;1m class optics: </t>
    </r>
    <r>
      <rPr>
        <sz val="8"/>
        <rFont val="Arial Narrow"/>
        <family val="2"/>
      </rPr>
      <t xml:space="preserve">Demonstrate a successful demonstration on a mirror larger than 50 cm, and up to 2 m. Develop a facility capable of measuring the reflectance of optics of this size from 100 nm to 2.5 microns. 
</t>
    </r>
    <r>
      <rPr>
        <b/>
        <sz val="8"/>
        <rFont val="Arial Narrow"/>
        <family val="2"/>
      </rPr>
      <t xml:space="preserve">Reflectiance Uniformity: </t>
    </r>
    <r>
      <rPr>
        <sz val="8"/>
        <rFont val="Arial Narrow"/>
        <family val="2"/>
      </rPr>
      <t xml:space="preserve">Demonstrate &lt; 1% reflectance variation across the surface for wavelengths &gt; 200 nm (this parameter only applies to wavelengths used for high-contrast imaging). 
</t>
    </r>
    <r>
      <rPr>
        <b/>
        <sz val="8"/>
        <rFont val="Arial Narrow"/>
        <family val="2"/>
      </rPr>
      <t xml:space="preserve">Polarization Aberrations: </t>
    </r>
    <r>
      <rPr>
        <sz val="8"/>
        <rFont val="Arial Narrow"/>
        <family val="2"/>
      </rPr>
      <t xml:space="preserve">Measure the complex index of refraction and polarization aberrations (including cross-terms) for various angles of incidence and optic curvature. This data must be made publically available to evaluate any on coating for HWO. 
Metrology facilities for these measurements do not currently exist. Significant TRL advancement is also possible through direct demonstration of UV-reflective coatings in a HWO high-contrast imaging system. </t>
    </r>
  </si>
  <si>
    <r>
      <t xml:space="preserve">Per HWO Objectives, TRL 5 is required by the end of 2028, with a viable roadmap to TRL 6. Facilities and metrology capability are essential to the development of a roadmap for maturing UV coatings to TRL 6+, while measurements are needed to effectively model the instruments performance.
</t>
    </r>
    <r>
      <rPr>
        <b/>
        <sz val="8"/>
        <rFont val="Arial Narrow"/>
        <family val="2"/>
      </rPr>
      <t xml:space="preserve">Level of Complexity: </t>
    </r>
    <r>
      <rPr>
        <sz val="8"/>
        <rFont val="Arial Narrow"/>
        <family val="2"/>
      </rPr>
      <t xml:space="preserve">System of Techologies for measurements and metrology
</t>
    </r>
    <r>
      <rPr>
        <b/>
        <sz val="8"/>
        <rFont val="Arial Narrow"/>
        <family val="2"/>
      </rPr>
      <t xml:space="preserve">Level of Difficulty: </t>
    </r>
    <r>
      <rPr>
        <sz val="8"/>
        <rFont val="Arial Narrow"/>
        <family val="2"/>
      </rPr>
      <t>Stretch for all measurements prior 2028</t>
    </r>
  </si>
  <si>
    <r>
      <t xml:space="preserve">Based on early UV science concepts, the HWO UV instrument requires spatially multiplexed spectroscopy to select multiple targets over an extended field-of-view. This capability should extend to a variety of bandpasses from the far-UV to near-UV/optical, allowing spectral and spatial resolution of continuum emitting objects without overlapping spectral confusion produced by objective prism/grism surveys. 
Both multi-object (MOS) and Integral-field (IFS) modes are of interest for HWO. MOS units are optimized for sampling multiple point-sources or discrete regions of an extended source over a large field-of-view, while IFS units provide comprehensive coverage of all objects/regions within a smaller field-of-view. 
</t>
    </r>
    <r>
      <rPr>
        <b/>
        <sz val="8"/>
        <rFont val="Arial Narrow"/>
        <family val="2"/>
      </rPr>
      <t>Baseline</t>
    </r>
    <r>
      <rPr>
        <sz val="8"/>
        <rFont val="Arial Narrow"/>
        <family val="2"/>
      </rPr>
      <t xml:space="preserve"> (Need TRL 5 by MCR, but could accept waiver on readiness depending on remaining work or possibility for servicing)</t>
    </r>
  </si>
  <si>
    <r>
      <t xml:space="preserve">Objective prisms/grisms are effective at acquiring spectra of multiple objects in an extended field, however there are no known transmissive optics that are effective to 100 nm. Close objects can also overlap, creating spectral confusion, especially for medium resolution, large bandpass systems. 
</t>
    </r>
    <r>
      <rPr>
        <b/>
        <sz val="8"/>
        <rFont val="Arial Narrow"/>
        <family val="2"/>
      </rPr>
      <t xml:space="preserve">Programmable MOS technologies that overcome spatial/spectral confusion:
</t>
    </r>
    <r>
      <rPr>
        <sz val="8"/>
        <rFont val="Arial Narrow"/>
        <family val="2"/>
      </rPr>
      <t xml:space="preserve">Large format programmable slit aperture arrays (0.1 mm x 0.2 mm pitch) exist in the form of 1st generation microshutter arrays (MSAs) currently operational on JWST/NIRSpec.
A 2nd generation MSA with improved performance in proto-type format (128 x 64 shutters) has flown successfully on a the FORTIS sounding rocket 36.312.
Large format (736 x 384) and 3rd generation (electrostatic actuation) proto-type format MSA-3G are under development. 
Digital Micromirror Devices (DMDs) are commercially available reflective slit arrays that have a typical pitches of (13.7 µm)^2 and come in a standard package with a 1024 x 768 format. These devices have been deployed in optical spectrographs on the ground with near-UV spaceflight instrumentation in development (SUMO - APRA). Use in the far-UV requires repackaging and/or customized solutions. Demostration of re-coating has been carried out in the FUV to 100 nm, however other properties (contrast, scatter) have not yet been measured in this band. 
</t>
    </r>
    <r>
      <rPr>
        <b/>
        <sz val="8"/>
        <rFont val="Arial Narrow"/>
        <family val="2"/>
      </rPr>
      <t xml:space="preserve">Integral-field spectroscopy: </t>
    </r>
    <r>
      <rPr>
        <sz val="8"/>
        <rFont val="Arial Narrow"/>
        <family val="2"/>
      </rPr>
      <t>There are two forms of UV IFS that have been developed and demonstrated to work in the FUV. One is an FUV-version of an image slicer and was successfully laucnhed on a sounding rocket in 2023 (INFUSE). This design used advanced broadband mirror coatings and detectors, but has not been scaled to HWO requirements. A second option is a reflective form of lenslets ("mirror-lets"), however like other lenslet designs is not easily scalable to both medium spectral/angular resolution and a broad bandpass. This design is to be flown on a sounding rocket (SNIFS) in 2025. 
MSA and DMD devices are TRL 5+ for most mission classes, but require scaling or tiling for HWO, as well as improved measurements of contrast, reducing MSA TRL to 4 for HWO, and DMDs to 3. 
IFS architectures are recently proven and are TRL 6+ for most mission classes. For HWO additional study is required related to scattered light and resolution, reducing TRL to 5.</t>
    </r>
  </si>
  <si>
    <r>
      <t xml:space="preserve">An anticipated HWO UV MOS design covers 2'x2' with a resolution of 50 mas, with any given spectral element no more than 5x the size of the telescope PSF (~ 250 mas) to maintain spectral resolution for extended sources. An IFS would be a smaller FOV and unlikely to meet both the field-of-view and resolution requirements, but could be a strong science enhancement as an additional channel. 
</t>
    </r>
    <r>
      <rPr>
        <b/>
        <sz val="8"/>
        <rFont val="Arial Narrow"/>
        <family val="2"/>
      </rPr>
      <t>Form Factor:</t>
    </r>
    <r>
      <rPr>
        <sz val="8"/>
        <rFont val="Arial Narrow"/>
        <family val="2"/>
      </rPr>
      <t xml:space="preserve"> Miminim 80 mm length/width for a MOS (Assumes element size of 0.1 mm to capture &gt; 98% of the light from a 20 micron rms PSF @ 50 mas resolution, 2' FOV)
</t>
    </r>
    <r>
      <rPr>
        <b/>
        <sz val="8"/>
        <rFont val="Arial Narrow"/>
        <family val="2"/>
      </rPr>
      <t xml:space="preserve">Fill Factor (Open area ratio within FOV): </t>
    </r>
    <r>
      <rPr>
        <sz val="8"/>
        <rFont val="Arial Narrow"/>
        <family val="2"/>
      </rPr>
      <t xml:space="preserve">&gt; 50%
</t>
    </r>
    <r>
      <rPr>
        <b/>
        <sz val="8"/>
        <rFont val="Arial Narrow"/>
        <family val="2"/>
      </rPr>
      <t xml:space="preserve">Yield: </t>
    </r>
    <r>
      <rPr>
        <sz val="8"/>
        <rFont val="Arial Narrow"/>
        <family val="2"/>
      </rPr>
      <t xml:space="preserve">&gt;90% functionality, two-side buttable if Form Factor cannot be met by a single device
</t>
    </r>
    <r>
      <rPr>
        <b/>
        <sz val="8"/>
        <rFont val="Arial Narrow"/>
        <family val="2"/>
      </rPr>
      <t xml:space="preserve">Targeting: </t>
    </r>
    <r>
      <rPr>
        <sz val="8"/>
        <rFont val="Arial Narrow"/>
        <family val="2"/>
      </rPr>
      <t xml:space="preserve">Re-programmable. Actuation timescales &lt; 3 seconds for tracking moving objects. Does not apply to an IFS. 
</t>
    </r>
    <r>
      <rPr>
        <b/>
        <sz val="8"/>
        <rFont val="Arial Narrow"/>
        <family val="2"/>
      </rPr>
      <t xml:space="preserve">Contrast: </t>
    </r>
    <r>
      <rPr>
        <sz val="8"/>
        <rFont val="Arial Narrow"/>
        <family val="2"/>
      </rPr>
      <t xml:space="preserve">Sufficient to reduce light leak to at least a factor of 2x less than typical detector backgrounds. For interplanetary Lyman alpha at 1500 R, an element FOV of 150 mas^2, and an effective area of 10,000 cm^2, the required contrast to reduce stay light to half an MCP background level at L2 of 4e-8/micron is &gt; 20,000. Does not apply to an IFS. 
</t>
    </r>
    <r>
      <rPr>
        <b/>
        <sz val="8"/>
        <rFont val="Arial Narrow"/>
        <family val="2"/>
      </rPr>
      <t xml:space="preserve">Source Multiplexing: </t>
    </r>
    <r>
      <rPr>
        <sz val="8"/>
        <rFont val="Arial Narrow"/>
        <family val="2"/>
      </rPr>
      <t xml:space="preserve">Spectroscopic measurement of &gt; 200 objects simultaneously in any grating mode/resolution
</t>
    </r>
    <r>
      <rPr>
        <b/>
        <sz val="8"/>
        <rFont val="Arial Narrow"/>
        <family val="2"/>
      </rPr>
      <t>Lifetime:</t>
    </r>
    <r>
      <rPr>
        <sz val="8"/>
        <rFont val="Arial Narrow"/>
        <family val="2"/>
      </rPr>
      <t xml:space="preserve"> Demonstrated to meet HWO lifetime requirements ~ 10^6 actuations. </t>
    </r>
    <r>
      <rPr>
        <b/>
        <sz val="8"/>
        <rFont val="Arial Narrow"/>
        <family val="2"/>
      </rPr>
      <t xml:space="preserve">
Bandpass: </t>
    </r>
    <r>
      <rPr>
        <sz val="8"/>
        <rFont val="Arial Narrow"/>
        <family val="2"/>
      </rPr>
      <t xml:space="preserve">Source multiplexing over the entire UV instrument bandpass, including to 100 nm. </t>
    </r>
  </si>
  <si>
    <r>
      <t xml:space="preserve">Per HWO Objectives, TRL 5 is required by the end of 2028, with a viable roadmap to TRL 6. MOS enebling technologies should demonstrate scalability, contrast, and lifetime. IFS technologies should demonstrate a design and assessment of feasability. 
</t>
    </r>
    <r>
      <rPr>
        <b/>
        <sz val="8"/>
        <rFont val="Arial Narrow"/>
        <family val="2"/>
      </rPr>
      <t xml:space="preserve">Level of Complexity: </t>
    </r>
    <r>
      <rPr>
        <sz val="8"/>
        <rFont val="Arial Narrow"/>
        <family val="2"/>
      </rPr>
      <t xml:space="preserve">Single Tech
</t>
    </r>
    <r>
      <rPr>
        <b/>
        <sz val="8"/>
        <rFont val="Arial Narrow"/>
        <family val="2"/>
      </rPr>
      <t xml:space="preserve">Level of Difficulty: </t>
    </r>
    <r>
      <rPr>
        <sz val="8"/>
        <rFont val="Arial Narrow"/>
        <family val="2"/>
      </rPr>
      <t xml:space="preserve">Straightforward with development </t>
    </r>
  </si>
  <si>
    <t>UV Multi-Object Spectrograph Calibration Technologies (from HWO START/TAG)</t>
  </si>
  <si>
    <r>
      <t xml:space="preserve">The HWO contains an ultraviolet multi-object spectrograph (MOS) with medium resolution (R &gt; 20,000) which will require calibration assisting technologies for establishing wavelength zero-points and flux calibration. A MOS consists of thousands of potential 1D spectral paths, each with a unique wavelength and effective area solution that may be variable depending on the conditions of the instrument (temperature, etc.) during an observation. Many prior observatories (e.g. HST) have utilized on-board calibration lamps to track the wavelength solution in real-time. There is a significant challenge to accurately interpolating a fixed calibration lamp spectrum to any given element of a MOS. Likewise, it is not feasible to flux calibrate every multiplexing element with standard stars on a regular cadance. 
</t>
    </r>
    <r>
      <rPr>
        <b/>
        <sz val="8"/>
        <rFont val="Arial Narrow"/>
        <family val="2"/>
      </rPr>
      <t>Baseline</t>
    </r>
    <r>
      <rPr>
        <sz val="8"/>
        <rFont val="Arial Narrow"/>
        <family val="2"/>
      </rPr>
      <t xml:space="preserve"> (Need TRL 5 by MCR, but could accept waiver on readiness depending on remaining work or possibility for servicing)</t>
    </r>
  </si>
  <si>
    <r>
      <t>Flux Calibration:</t>
    </r>
    <r>
      <rPr>
        <sz val="8"/>
        <rFont val="Arial Narrow"/>
        <family val="2"/>
      </rPr>
      <t xml:space="preserve"> Standard stars are observed through point-source apertures on a given calibration timescale on HST and prior UV observatories. Such stars can be observed in a grid of MOS elements, which can be interpolated into an effective area map. In addition, GO programs requiring flux accuracy could elect to observe a standard star through specific multiplexing elements for direct calibration of a given dataset. On-board calibration lamps (Hg, D2, PtNe) can degrade in brightness over time and are unreliable for throughput monitoring in the UV, however the inclusion of stable calibration detectors could be used to monitor the lamp output over time. 
</t>
    </r>
    <r>
      <rPr>
        <b/>
        <sz val="8"/>
        <rFont val="Arial Narrow"/>
        <family val="2"/>
      </rPr>
      <t xml:space="preserve">
Wavelength Calibration: </t>
    </r>
    <r>
      <rPr>
        <sz val="8"/>
        <rFont val="Arial Narrow"/>
        <family val="2"/>
      </rPr>
      <t>PtNe calibration lamps produce spectral lines to 115 nm, but require a transmission window that prevents emission between 100 - 115 nm. The FUSE observatory relied on White Dwarf absorption lines for calibration at these wavlengths. For point-source apertures like HST-COS the PtNe lamp can be used concurrently with the primary science observation with the lamp illuminating a separate calibration aperture. Alternatively, the lamp can be "flashed" before or after observations to establish a wavelengh solition at the beginning and end of an observation. JWST-NIRSpec MOS is calibrated only for a small subset of MOS elements, with the wavelength calibration interpolated for the remainder of the FOV (Lützgendorf et al., 2022)</t>
    </r>
    <r>
      <rPr>
        <b/>
        <sz val="8"/>
        <rFont val="Arial Narrow"/>
        <family val="2"/>
      </rPr>
      <t xml:space="preserve">.
</t>
    </r>
    <r>
      <rPr>
        <sz val="8"/>
        <rFont val="Arial Narrow"/>
        <family val="2"/>
      </rPr>
      <t xml:space="preserve">Onboard calibration sources for lambda &gt; 115 nm are TRL 9
Lamp/on-board wavelength calibration sources for lambda &lt; 115 nm are TRL &lt; 5
Methodologies for coupling FUV light to a MOS for calibration are not established for the FUV. </t>
    </r>
  </si>
  <si>
    <r>
      <t xml:space="preserve">The technical goal is to illuminate different MOS elements, or a grid of points around or across a MOS, with a traceable calibration source. 
</t>
    </r>
    <r>
      <rPr>
        <b/>
        <sz val="8"/>
        <rFont val="Arial Narrow"/>
        <family val="2"/>
      </rPr>
      <t xml:space="preserve">
Flux Calibration: </t>
    </r>
    <r>
      <rPr>
        <sz val="8"/>
        <rFont val="Arial Narrow"/>
        <family val="2"/>
      </rPr>
      <t xml:space="preserve">Onboard light source (or method for diffusing an astrophysical calibration source) and optical system for tracking spectroscopic throughput over time over a large spatial (&gt; 100 x 100 mm) and angular area (&gt; 2' x 2') 
</t>
    </r>
    <r>
      <rPr>
        <b/>
        <sz val="8"/>
        <rFont val="Arial Narrow"/>
        <family val="2"/>
      </rPr>
      <t xml:space="preserve">
Wavelength Calibration: </t>
    </r>
    <r>
      <rPr>
        <sz val="8"/>
        <rFont val="Arial Narrow"/>
        <family val="2"/>
      </rPr>
      <t xml:space="preserve">Lamp/calibration sources capable of producing stable and narrow (&lt; 0.05 angstrom) FWHM spectral lines from 100 nm through the visible. Quantified lamp stability or traceable reference detectors for monitoring lamp output to &lt; 2% uncertainty. 
</t>
    </r>
    <r>
      <rPr>
        <b/>
        <sz val="8"/>
        <rFont val="Arial Narrow"/>
        <family val="2"/>
      </rPr>
      <t xml:space="preserve">
Wavelength Calibration of a MOS: </t>
    </r>
    <r>
      <rPr>
        <sz val="8"/>
        <rFont val="Arial Narrow"/>
        <family val="2"/>
      </rPr>
      <t xml:space="preserve">Optical systems/techniques for illumination of individual elements of a MOS array with calibration sources, or a pattern of calibration apertures near the MOS, without interfering with a science observation. </t>
    </r>
    <r>
      <rPr>
        <b/>
        <sz val="8"/>
        <rFont val="Arial Narrow"/>
        <family val="2"/>
      </rPr>
      <t xml:space="preserve">
</t>
    </r>
    <r>
      <rPr>
        <sz val="8"/>
        <rFont val="Arial Narrow"/>
        <family val="2"/>
      </rPr>
      <t xml:space="preserve">
</t>
    </r>
  </si>
  <si>
    <r>
      <t xml:space="preserve">Years to estimated launch or other schedule driver: Per HWO Objectives, TRL 5 is required by the end of 2028, with a viable roadmap to TRL 6.
</t>
    </r>
    <r>
      <rPr>
        <b/>
        <sz val="8"/>
        <rFont val="Arial Narrow"/>
        <family val="2"/>
      </rPr>
      <t xml:space="preserve">Level of complexity: </t>
    </r>
    <r>
      <rPr>
        <sz val="8"/>
        <rFont val="Arial Narrow"/>
        <family val="2"/>
      </rPr>
      <t xml:space="preserve">System of Technologies
</t>
    </r>
    <r>
      <rPr>
        <b/>
        <sz val="8"/>
        <rFont val="Arial Narrow"/>
        <family val="2"/>
      </rPr>
      <t xml:space="preserve">Level of difficulty: </t>
    </r>
    <r>
      <rPr>
        <sz val="8"/>
        <rFont val="Arial Narrow"/>
        <family val="2"/>
      </rPr>
      <t>Stretch</t>
    </r>
  </si>
  <si>
    <t>Contrast stability on time scales needed for spectral measurements (possibly as long as days). Achieving this stability requires an integrated approach to the coronagraph and telescope, possibly including wavefront sense/control, metrology and correction of mirror segment phasing, vibration isolation/reduction
This stability is likely to require wavefront error stability at the level of 10-100 pm per control step (of order 10 minutes).
Sub-gaps that could partially or fully close this gap:
- Tuned Mass Damping
- Edge Sensor
- PM-SM-Instrument Bench Metrology
- Wavefront Sensing for segment phasing &amp; alignment
- Out-of-Field WFS
- Low Disturbance Systems: Active &amp; Passive Isolation, Microthrusters, low-disturbance cryo-cooler
- Control Algorithms</t>
  </si>
  <si>
    <t xml:space="preserve">The capability to suppress starlight and receive planet light with a coronagraph to the level needed to detect and spectrally characterize Earth-like exoplanets in the habitable zones of Sun-like stars across the wavelength range 400-1000 nm. </t>
  </si>
  <si>
    <r>
      <t>unobscured pupil: 4×10</t>
    </r>
    <r>
      <rPr>
        <vertAlign val="superscript"/>
        <sz val="8"/>
        <rFont val="Arial Narrow"/>
        <family val="2"/>
      </rPr>
      <t>-10</t>
    </r>
    <r>
      <rPr>
        <sz val="8"/>
        <rFont val="Arial Narrow"/>
        <family val="2"/>
      </rPr>
      <t xml:space="preserve"> raw contrast at 10% bandwidth, angles of 3-15 λ/D (Lyot coronagraph demo in HCIT); obscured pupil: 1.6×10</t>
    </r>
    <r>
      <rPr>
        <vertAlign val="superscript"/>
        <sz val="8"/>
        <rFont val="Arial Narrow"/>
        <family val="2"/>
      </rPr>
      <t>-9</t>
    </r>
    <r>
      <rPr>
        <sz val="8"/>
        <rFont val="Arial Narrow"/>
        <family val="2"/>
      </rPr>
      <t xml:space="preserve"> raw contrast at 10% bandwidth across angles of 3-9 λ/D (Roman CGI Lab Demos); segmented/unobscured pupil:4.2×10-8 raw contrast in 10% band 2-13 λ/D (PAPLC demo in HiCAT)</t>
    </r>
  </si>
  <si>
    <r>
      <t>Maximized science yield in imaging and spectroscopy for a direct imaging telescope/mission. Assuming a ~6m space telescope, this implies ≤ 10</t>
    </r>
    <r>
      <rPr>
        <vertAlign val="superscript"/>
        <sz val="8"/>
        <rFont val="Arial Narrow"/>
        <family val="2"/>
      </rPr>
      <t>-10</t>
    </r>
    <r>
      <rPr>
        <sz val="8"/>
        <rFont val="Arial Narrow"/>
        <family val="2"/>
      </rPr>
      <t xml:space="preserve"> raw contrast, &gt;30% core throughput, inner working angle ≤ 3 λ/D, outer working angle &gt;= 45 λ/D [TBD], 20% bandwidth; obscured/segmented pupil
For the two distinct cases of monolith and segmented primary mirrors, Sub-gaps that could partially or fully close this gap:
- Small Inner Working Angle Single-mode Coronagraph
- Starlight Suppression Optics
- Deformable Mirrors
- WFSC
- High-contrast Spectroscopy
- Computational Throughput on Space-rated processors</t>
    </r>
  </si>
  <si>
    <t>Large (4–16 m) monolith and multi-segmented mirrors for space that meet SFE &lt; 10 nm rms (wavelength coverage 400–2500 nm); Wavefront stability better than 10 pm rms per wavefront control time step; CTE uniformity characterized at the ppb level for a large monolith; Segmented apertures leverage 6 DOF or higher control authority meter-class segments for wavefront control.
Sub-gaps that could partially or fully close this gap:
- Stable Mirrors
- Stable Structures
- Thermal Sensing &amp; Control System
- Ground Support Technology: Metrology
- Mirror Rigid-Body Actuators
- Mirror Baffle Assembly
- Ground Support Technology: Gravity Sag Offloader
- UV Coatings: Wavefront Effects
- Ground Support Technology: Characterization of Thermal Expansion Characterization</t>
  </si>
  <si>
    <t xml:space="preserve">The capability to suppress starlight and receive planet light with a coronagraph to the level needed to detect and spectrally characterize Earth-like exoplanets in the habitable zones of Sun-like stars across the wavelength range 1-2 microns. </t>
  </si>
  <si>
    <t xml:space="preserve">The capability to suppress starlight and receive planet light with a coronagraph to the level needed to detect and spectrally characterize Earth-like exoplanets in the habitable zones of Sun-like stars across the wavelength range 200-400 nm. </t>
  </si>
  <si>
    <r>
      <t xml:space="preserve">Based on early UV science concepts, the HWO UV instrument requires UV imaging capability enabled by transmissive or reflective UV filters, detector coatings, or other new technologies that would enable high-throughput observations of select, mission specific bandpasses, while limiting background contamination. The UV spectrograph + imager instrument envisioned for HWO (e.g. LUVOIR LUMOS) relies on a set of medium- and wide-band filters, extending the imaging capability of HWO beyond the optical/NUV imaging bandpass.
</t>
    </r>
    <r>
      <rPr>
        <b/>
        <sz val="8"/>
        <rFont val="Arial Narrow"/>
        <family val="2"/>
      </rPr>
      <t>Baseline</t>
    </r>
    <r>
      <rPr>
        <sz val="8"/>
        <rFont val="Arial Narrow"/>
        <family val="2"/>
      </rPr>
      <t xml:space="preserve"> (Need TRL 5 by MCR, but could accept waiver on readiness depending on remaining work or possibility for servicing)</t>
    </r>
  </si>
  <si>
    <r>
      <t>Heritage</t>
    </r>
    <r>
      <rPr>
        <sz val="8"/>
        <rFont val="Arial Narrow"/>
        <family val="2"/>
      </rPr>
      <t xml:space="preserve">: The high heritage option for far-UV bandpass filters are from HST-WFPC (1/2) and ACS-SBC. These are either long-pass filters that rely on the solar blindness of the detector (ACS-SBC), or medium-band (e.g. 122 nm filter on ACS/SBC and WFPC-2). Red-blocking “Woods filters” with low efficiency (&lt;10-15%) and lifetime issues have been employed for solar-blind imaging. Indium filters enable imaging at wavelengths shorter than 120 nm, but are fragile and have poor heritage.
</t>
    </r>
    <r>
      <rPr>
        <b/>
        <sz val="8"/>
        <rFont val="Arial Narrow"/>
        <family val="2"/>
      </rPr>
      <t>Commercial bandpass filters</t>
    </r>
    <r>
      <rPr>
        <sz val="8"/>
        <rFont val="Arial Narrow"/>
        <family val="2"/>
      </rPr>
      <t xml:space="preserve">: optical filters are mature and widely available for visible and NUV wavelengths (&gt; 250 nm). Current state of the art UV-transmission filters has efficiencies of &lt;10-20% below 180 nm and &lt; 50% for 180-280 nm. 
</t>
    </r>
    <r>
      <rPr>
        <b/>
        <sz val="8"/>
        <rFont val="Arial Narrow"/>
        <family val="2"/>
      </rPr>
      <t>Reflective Coatings</t>
    </r>
    <r>
      <rPr>
        <sz val="8"/>
        <rFont val="Arial Narrow"/>
        <family val="2"/>
      </rPr>
      <t xml:space="preserve">: New multi-layer reflective filters are under development that have ~ 50% reflectance at 110 nm and &lt; 10% at 121 nm. When compounded over 2+ reflections, this suppresses the out-of-band to &lt; 1% while maintaining throughput. As the coating can be deposited on powered optics, the losses are only relative to a standard coated mirror. </t>
    </r>
    <r>
      <rPr>
        <b/>
        <sz val="8"/>
        <rFont val="Arial Narrow"/>
        <family val="2"/>
      </rPr>
      <t>Environmental Sensitivity</t>
    </r>
    <r>
      <rPr>
        <sz val="8"/>
        <rFont val="Arial Narrow"/>
        <family val="2"/>
      </rPr>
      <t>: As with LiF-based optics, some of the coatings require low humidity to avoid degredation. Degredation results both in a decrease in peak reflectance, but also an increase in out-of-band transmission. Would not be applied to telescope optics, so may be easier to hold to low RH than other HWO optics. Teams are experimenting with capping layers for resiliance.</t>
    </r>
    <r>
      <rPr>
        <b/>
        <sz val="8"/>
        <rFont val="Arial Narrow"/>
        <family val="2"/>
      </rPr>
      <t xml:space="preserve"> 
Photocathode technologies for photoemissive detectors: </t>
    </r>
    <r>
      <rPr>
        <sz val="8"/>
        <rFont val="Arial Narrow"/>
        <family val="2"/>
      </rPr>
      <t xml:space="preserve">Demonstrated broad band sensitivity and various long wavelength cutoff profiles. Newer photocathode implementations (GaN, blue Bialkali) have steep cutoffs (0.1%) at ~350nm but are not yet fully developed. </t>
    </r>
    <r>
      <rPr>
        <b/>
        <sz val="8"/>
        <rFont val="Arial Narrow"/>
        <family val="2"/>
      </rPr>
      <t xml:space="preserve">
Detector Integrated UV bandpass filters</t>
    </r>
    <r>
      <rPr>
        <sz val="8"/>
        <rFont val="Arial Narrow"/>
        <family val="2"/>
      </rPr>
      <t xml:space="preserve">: Metal-dielectric photonic bandgap structures integrated directly onto a Si sensor to block visible light; band center, in band throughput and rejection ratios are tunable. Throughtput rejection ratios &gt;10,000:1 demonstrated (UV peak vs. 500 nm). Preliminary humidity testing show stability up to 70 % RH
</t>
    </r>
    <r>
      <rPr>
        <b/>
        <sz val="8"/>
        <rFont val="Arial Narrow"/>
        <family val="2"/>
      </rPr>
      <t>Dichroic filters:</t>
    </r>
    <r>
      <rPr>
        <sz val="8"/>
        <rFont val="Arial Narrow"/>
        <family val="2"/>
      </rPr>
      <t xml:space="preserve"> Have been designed for the UV, but are limited at current SOTA. For example the dichroic for the FUV/NUV split in the GALEX instrument demonstrated 50/80% channel efficiencies, repectively, and effective bandwidth in each channel (&lt; 50 nm). The SPARCS FUV/NUV dichroic (split at ~200 nm) similarly exhibited 60/90% channel efficiencies and ~60 nm bandwidth (FUV channel).
</t>
    </r>
    <r>
      <rPr>
        <b/>
        <sz val="8"/>
        <rFont val="Arial Narrow"/>
        <family val="2"/>
      </rPr>
      <t>Reflective Coatings: TRL 4; Multilayer reflective coatings have been used extensively in the heliophysics EUV (9 - 50 nm). These coatings use different matierals, but largely high heritage ones (LiF, MgF2, etc). Small telescopes have been prototyped and demonstrated in the lab (FLUID), but not flown. Sub-orbital flight program has been proposed. The FLUID optic size is at the scale of the optics used in LUVOIR/LUMOS.
Detector Integrated UV bandpass filters: TRL 5 ; baselined for UVEX (2032); SPARCS (2025), and FIREBall-2 (2025)</t>
    </r>
  </si>
  <si>
    <r>
      <t xml:space="preserve">Medium (20 nm) and wide (40 nm) bandpass filter sets covering 100-200 nm
Work with shaped optics
</t>
    </r>
    <r>
      <rPr>
        <b/>
        <sz val="8"/>
        <rFont val="Arial Narrow"/>
        <family val="2"/>
      </rPr>
      <t>UV Bandpass Filters</t>
    </r>
    <r>
      <rPr>
        <sz val="8"/>
        <rFont val="Arial Narrow"/>
        <family val="2"/>
      </rPr>
      <t xml:space="preserve">
&gt;80% peak throughput over central 15 nm for medium band filters (120-200 nm)
&gt;50% peak throughput over central 15 nm for medium band filters (100-120 nm)
&gt;60% peak throughput over central 30 nm for wide band filters (120-200 nm)
&lt;1% throughput (system) at 121.6 nm and 
&lt;0.0001% to 0.01% throughput (system) at &gt;300 nm
</t>
    </r>
    <r>
      <rPr>
        <b/>
        <sz val="8"/>
        <rFont val="Arial Narrow"/>
        <family val="2"/>
      </rPr>
      <t xml:space="preserve">Stability/Resiliance: </t>
    </r>
    <r>
      <rPr>
        <sz val="8"/>
        <rFont val="Arial Narrow"/>
        <family val="2"/>
      </rPr>
      <t xml:space="preserve">Peak throughput decline &lt;10% (relative) and out-of-band rejection degradation &lt;20% (relative) with exposure to RH&lt;=50% for 12 months
</t>
    </r>
    <r>
      <rPr>
        <b/>
        <sz val="8"/>
        <rFont val="Arial Narrow"/>
        <family val="2"/>
      </rPr>
      <t>Bandpass Splitting (e.g. Dichroics, edge filters)</t>
    </r>
    <r>
      <rPr>
        <sz val="8"/>
        <rFont val="Arial Narrow"/>
        <family val="2"/>
      </rPr>
      <t xml:space="preserve">:
Mid-UV dichroic Split: R (FUV) &gt; 0.8, T (NUV) &gt; 0.9;
</t>
    </r>
  </si>
  <si>
    <r>
      <t xml:space="preserve">Per HWO Objectives, TRL 5 is required by the end of 2028, with a viable roadmap to TRL 6.
</t>
    </r>
    <r>
      <rPr>
        <b/>
        <sz val="8"/>
        <rFont val="Arial Narrow"/>
        <family val="2"/>
      </rPr>
      <t xml:space="preserve">Level of complexity (single tech, system of techs, or system of tech systems): </t>
    </r>
    <r>
      <rPr>
        <sz val="8"/>
        <rFont val="Arial Narrow"/>
        <family val="2"/>
      </rPr>
      <t xml:space="preserve">single tech, but demonstration requires a vacuum demonstration in a relevant instrument testbed to be developed
</t>
    </r>
    <r>
      <rPr>
        <b/>
        <sz val="8"/>
        <rFont val="Arial Narrow"/>
        <family val="2"/>
      </rPr>
      <t xml:space="preserve">Level of difficulty (straightforward, stretch, or major stretch): </t>
    </r>
    <r>
      <rPr>
        <sz val="8"/>
        <rFont val="Arial Narrow"/>
        <family val="2"/>
      </rPr>
      <t xml:space="preserve">Straightforward to raise the TRL of existing filters, Stretch to develop fully HWO enabling systems by 2028. </t>
    </r>
  </si>
  <si>
    <r>
      <t>Gaia preliminarily achieved 34 micro arcsecond error but ultimately could achieve 10 microacrseconds on bright targets after all systematics are calibrated
Demonstration (Bendek) of diffractive pupil showed 1.58×10</t>
    </r>
    <r>
      <rPr>
        <vertAlign val="superscript"/>
        <sz val="8"/>
        <rFont val="Arial Narrow"/>
        <family val="2"/>
      </rPr>
      <t>-5</t>
    </r>
    <r>
      <rPr>
        <sz val="8"/>
        <rFont val="Arial Narrow"/>
        <family val="2"/>
      </rPr>
      <t xml:space="preserve"> l/D or 0.75 microarcsecond on a Hubble class telescope 
Preliminary study of 1-m space telescope and instrument with in-situ detector calibration can achieve 0.8 micro arcsecond in 1 hr</t>
    </r>
  </si>
  <si>
    <t xml:space="preserve">Starshade Starlight Suppression and Model Validation </t>
  </si>
  <si>
    <t>Tier</t>
  </si>
  <si>
    <r>
      <t xml:space="preserve">Years to estimated launch or other schedule driver: </t>
    </r>
    <r>
      <rPr>
        <b/>
        <sz val="8"/>
        <rFont val="Arial Narrow"/>
        <family val="2"/>
      </rPr>
      <t>≲8 years</t>
    </r>
    <r>
      <rPr>
        <sz val="8"/>
        <rFont val="Arial Narrow"/>
        <family val="2"/>
      </rPr>
      <t xml:space="preserve"> to launch of probe-class X-ray mission 
Level of complexity (single tech, system of techs, or system of tech systems): </t>
    </r>
    <r>
      <rPr>
        <b/>
        <sz val="8"/>
        <rFont val="Arial Narrow"/>
        <family val="2"/>
      </rPr>
      <t xml:space="preserve">System of techs
</t>
    </r>
    <r>
      <rPr>
        <sz val="8"/>
        <rFont val="Arial Narrow"/>
        <family val="2"/>
      </rPr>
      <t xml:space="preserve">
Level of difficulty (straightforward, stretch, or major stretch): </t>
    </r>
    <r>
      <rPr>
        <b/>
        <sz val="8"/>
        <rFont val="Arial Narrow"/>
        <family val="2"/>
      </rPr>
      <t>Straightforward/Stretch</t>
    </r>
    <r>
      <rPr>
        <sz val="8"/>
        <rFont val="Arial Narrow"/>
        <family val="2"/>
      </rPr>
      <t xml:space="preserve">; TRL 4-to-5 Advancement Degree of Difficulty 5 per Lynx HDXI technology roadmap. </t>
    </r>
  </si>
  <si>
    <r>
      <t xml:space="preserve">Years to estimated launch or other schedule driver: </t>
    </r>
    <r>
      <rPr>
        <b/>
        <sz val="8"/>
        <rFont val="Arial Narrow"/>
        <family val="2"/>
      </rPr>
      <t xml:space="preserve">7-15
</t>
    </r>
    <r>
      <rPr>
        <sz val="8"/>
        <rFont val="Arial Narrow"/>
        <family val="2"/>
      </rPr>
      <t xml:space="preserve">
Level of complexity (single tech, system of techs, or system of tech systems): </t>
    </r>
    <r>
      <rPr>
        <b/>
        <sz val="8"/>
        <rFont val="Arial Narrow"/>
        <family val="2"/>
      </rPr>
      <t xml:space="preserve">system of techs
</t>
    </r>
    <r>
      <rPr>
        <sz val="8"/>
        <rFont val="Arial Narrow"/>
        <family val="2"/>
      </rPr>
      <t xml:space="preserve">
Level of difficulty (straightforward, stretch, or major stretch): </t>
    </r>
    <r>
      <rPr>
        <b/>
        <sz val="8"/>
        <rFont val="Arial Narrow"/>
        <family val="2"/>
      </rPr>
      <t>straightforward/stretch</t>
    </r>
  </si>
  <si>
    <r>
      <t xml:space="preserve">Years to estimated launch or other schedule driver: </t>
    </r>
    <r>
      <rPr>
        <b/>
        <sz val="8"/>
        <rFont val="Arial Narrow"/>
        <family val="2"/>
      </rPr>
      <t>&lt; 8 years</t>
    </r>
    <r>
      <rPr>
        <sz val="8"/>
        <rFont val="Arial Narrow"/>
        <family val="2"/>
      </rPr>
      <t xml:space="preserve"> to support a Probe mission as receommended by Astro-2020. This means that the technology development must be ramped up as soon as possible to enable NASA to start the implementation of a Probe mission in less than 3 years.
Level of complexity (single tech, system of techs, or system of tech systems): single technologies that can be developed individually and in parallel; then they must be implemented together to make the mirror assembly to form a </t>
    </r>
    <r>
      <rPr>
        <b/>
        <sz val="8"/>
        <rFont val="Arial Narrow"/>
        <family val="2"/>
      </rPr>
      <t>system of technologies</t>
    </r>
    <r>
      <rPr>
        <sz val="8"/>
        <rFont val="Arial Narrow"/>
        <family val="2"/>
      </rPr>
      <t xml:space="preserve">. 
Level of difficulty (straightforward, stretch, or major stretch): </t>
    </r>
    <r>
      <rPr>
        <b/>
        <sz val="8"/>
        <rFont val="Arial Narrow"/>
        <family val="2"/>
      </rPr>
      <t>Straightforward to stretch</t>
    </r>
    <r>
      <rPr>
        <sz val="8"/>
        <rFont val="Arial Narrow"/>
        <family val="2"/>
      </rPr>
      <t>.</t>
    </r>
  </si>
  <si>
    <r>
      <t xml:space="preserve">Years to estimated launch or other schedule driver: </t>
    </r>
    <r>
      <rPr>
        <b/>
        <sz val="8"/>
        <rFont val="Arial Narrow"/>
        <family val="2"/>
      </rPr>
      <t>5-10 years</t>
    </r>
    <r>
      <rPr>
        <sz val="8"/>
        <rFont val="Arial Narrow"/>
        <family val="2"/>
      </rPr>
      <t xml:space="preserve"> to launch of Explorer; </t>
    </r>
    <r>
      <rPr>
        <b/>
        <sz val="8"/>
        <rFont val="Arial Narrow"/>
        <family val="2"/>
      </rPr>
      <t>&lt;10 years</t>
    </r>
    <r>
      <rPr>
        <sz val="8"/>
        <rFont val="Arial Narrow"/>
        <family val="2"/>
      </rPr>
      <t xml:space="preserve"> to launch of probe-class X-ray mission; </t>
    </r>
    <r>
      <rPr>
        <b/>
        <sz val="8"/>
        <rFont val="Arial Narrow"/>
        <family val="2"/>
      </rPr>
      <t xml:space="preserve">&lt;20 years </t>
    </r>
    <r>
      <rPr>
        <sz val="8"/>
        <rFont val="Arial Narrow"/>
        <family val="2"/>
      </rPr>
      <t xml:space="preserve">for Great Observatory.
Level of complexity (single tech, system of techs, or system of tech systems): </t>
    </r>
    <r>
      <rPr>
        <b/>
        <sz val="8"/>
        <rFont val="Arial Narrow"/>
        <family val="2"/>
      </rPr>
      <t>system of techs</t>
    </r>
    <r>
      <rPr>
        <sz val="8"/>
        <rFont val="Arial Narrow"/>
        <family val="2"/>
      </rPr>
      <t xml:space="preserve">.
Level of difficulty (straightforward, stretch, or major stretch): </t>
    </r>
    <r>
      <rPr>
        <b/>
        <sz val="8"/>
        <rFont val="Arial Narrow"/>
        <family val="2"/>
      </rPr>
      <t>stretch</t>
    </r>
  </si>
  <si>
    <r>
      <t xml:space="preserve">Filter technologies will have to be identified in the early 2020s and need to reach TRL 6 by mission PDR. Filters will also be required in any future X-ray spectrograph, either for grating readouts, imaging readouts, or calorimeter filters. Many future mission concepts (observatory class and probes) will emphasize high-redshift science where maximizing the instrument response below 0.5 keV will optimize the sensitivity. 
Years to estimated launch or other schedule driver: </t>
    </r>
    <r>
      <rPr>
        <b/>
        <sz val="8"/>
        <rFont val="Arial Narrow"/>
        <family val="2"/>
      </rPr>
      <t>5-10 years</t>
    </r>
    <r>
      <rPr>
        <sz val="8"/>
        <rFont val="Arial Narrow"/>
        <family val="2"/>
      </rPr>
      <t xml:space="preserve"> to launch of Explorer; </t>
    </r>
    <r>
      <rPr>
        <b/>
        <sz val="8"/>
        <rFont val="Arial Narrow"/>
        <family val="2"/>
      </rPr>
      <t>&lt;10 years</t>
    </r>
    <r>
      <rPr>
        <sz val="8"/>
        <rFont val="Arial Narrow"/>
        <family val="2"/>
      </rPr>
      <t xml:space="preserve"> to launch of probe-class X-ray mission; </t>
    </r>
    <r>
      <rPr>
        <b/>
        <sz val="8"/>
        <rFont val="Arial Narrow"/>
        <family val="2"/>
      </rPr>
      <t>&lt;20 years</t>
    </r>
    <r>
      <rPr>
        <sz val="8"/>
        <rFont val="Arial Narrow"/>
        <family val="2"/>
      </rPr>
      <t xml:space="preserve"> for Great Observatory.
Level of complexity (single tech, system of techs, or system of tech systems): </t>
    </r>
    <r>
      <rPr>
        <b/>
        <sz val="8"/>
        <rFont val="Arial Narrow"/>
        <family val="2"/>
      </rPr>
      <t>system of techs</t>
    </r>
    <r>
      <rPr>
        <sz val="8"/>
        <rFont val="Arial Narrow"/>
        <family val="2"/>
      </rPr>
      <t xml:space="preserve">.
Level of difficulty (straightforward, stretch, or major stretch): </t>
    </r>
    <r>
      <rPr>
        <b/>
        <sz val="8"/>
        <rFont val="Arial Narrow"/>
        <family val="2"/>
      </rPr>
      <t>stretch</t>
    </r>
  </si>
  <si>
    <r>
      <rPr>
        <sz val="8"/>
        <rFont val="Arial Narrow"/>
        <family val="2"/>
      </rPr>
      <t xml:space="preserve">The 2020 Decadal Survey on Astronomy and Astrophysics identifies “Unveiling the Drivers of Galaxy Growth” via “peering into the dusty hearts of galaxies to reveal enshrouded accreting black holes, or tracing the hottest phases of gas driven outward by this same accretion, with the spatial and spectral resolution needed to isolate critical physical quantities” [1] as one of the three key Priority Areas for the next decade and beyond. In practice this requires X-ray telescopes with broadband sensitivity, e.g., to conduct a full census of Active Galactic Nuclei (AGN) from the present to distant past. As a result, future instruments require sensitivity in the hard X-ray regime, beyond the capability of today’s silicon detectors, to detect distant sources whose soft X-ray emissions are heavily obscured by absorbing gas and dust in the young galaxy environs.
 1. National Academies of Sciences, Engineering, and Medicine, "Pathways to Discovery in Astronomy and Astrophysics for the 2020s," 2021. [Online]. Available: </t>
    </r>
    <r>
      <rPr>
        <u/>
        <sz val="8"/>
        <rFont val="Arial Narrow"/>
        <family val="2"/>
      </rPr>
      <t>https://doi.org/10.17226/26141.</t>
    </r>
  </si>
  <si>
    <r>
      <t xml:space="preserve">Years to estimated launch or other schedule driver: </t>
    </r>
    <r>
      <rPr>
        <b/>
        <sz val="8"/>
        <rFont val="Arial Narrow"/>
        <family val="2"/>
      </rPr>
      <t>5-10 years</t>
    </r>
    <r>
      <rPr>
        <sz val="8"/>
        <rFont val="Arial Narrow"/>
        <family val="2"/>
      </rPr>
      <t xml:space="preserve"> (Explorer-class mission), </t>
    </r>
    <r>
      <rPr>
        <b/>
        <sz val="8"/>
        <rFont val="Arial Narrow"/>
        <family val="2"/>
      </rPr>
      <t>15 years</t>
    </r>
    <r>
      <rPr>
        <sz val="8"/>
        <rFont val="Arial Narrow"/>
        <family val="2"/>
      </rPr>
      <t xml:space="preserve"> (Probe-class mission)
Level of complexity (single tech, system of techs, or system of tech systems): </t>
    </r>
    <r>
      <rPr>
        <b/>
        <sz val="8"/>
        <rFont val="Arial Narrow"/>
        <family val="2"/>
      </rPr>
      <t xml:space="preserve">Single technology
</t>
    </r>
    <r>
      <rPr>
        <sz val="8"/>
        <rFont val="Arial Narrow"/>
        <family val="2"/>
      </rPr>
      <t xml:space="preserve">
Level of difficulty (straightforward, stretch, or major stretch): </t>
    </r>
    <r>
      <rPr>
        <b/>
        <sz val="8"/>
        <rFont val="Arial Narrow"/>
        <family val="2"/>
      </rPr>
      <t>Stretch</t>
    </r>
  </si>
  <si>
    <r>
      <t xml:space="preserve">Years to estimated launch or other schedule driver: </t>
    </r>
    <r>
      <rPr>
        <b/>
        <sz val="8"/>
        <rFont val="Arial Narrow"/>
        <family val="2"/>
      </rPr>
      <t>2-3 years</t>
    </r>
    <r>
      <rPr>
        <sz val="8"/>
        <rFont val="Arial Narrow"/>
        <family val="2"/>
      </rPr>
      <t xml:space="preserve"> (next MIDEX call), </t>
    </r>
    <r>
      <rPr>
        <b/>
        <sz val="8"/>
        <rFont val="Arial Narrow"/>
        <family val="2"/>
      </rPr>
      <t>~5 years</t>
    </r>
    <r>
      <rPr>
        <sz val="8"/>
        <rFont val="Arial Narrow"/>
        <family val="2"/>
      </rPr>
      <t xml:space="preserve"> (hard X-ray Probe)
Level of complexity (single tech, system of techs, or system of tech systems): </t>
    </r>
    <r>
      <rPr>
        <b/>
        <sz val="8"/>
        <rFont val="Arial Narrow"/>
        <family val="2"/>
      </rPr>
      <t>System of techs</t>
    </r>
    <r>
      <rPr>
        <sz val="8"/>
        <rFont val="Arial Narrow"/>
        <family val="2"/>
      </rPr>
      <t xml:space="preserve">
Level of difficulty (straightforward, stretch, or major stretch): </t>
    </r>
    <r>
      <rPr>
        <b/>
        <sz val="8"/>
        <rFont val="Arial Narrow"/>
        <family val="2"/>
      </rPr>
      <t>Stretch</t>
    </r>
  </si>
  <si>
    <r>
      <t xml:space="preserve">Years to estimated launch or other schedule driver: </t>
    </r>
    <r>
      <rPr>
        <b/>
        <sz val="8"/>
        <rFont val="Arial Narrow"/>
        <family val="2"/>
      </rPr>
      <t xml:space="preserve">4
</t>
    </r>
    <r>
      <rPr>
        <sz val="8"/>
        <rFont val="Arial Narrow"/>
        <family val="2"/>
      </rPr>
      <t xml:space="preserve">
Level of complexity (single tech, system of techs, or system of tech systems): </t>
    </r>
    <r>
      <rPr>
        <b/>
        <sz val="8"/>
        <rFont val="Arial Narrow"/>
        <family val="2"/>
      </rPr>
      <t xml:space="preserve">single tech
</t>
    </r>
    <r>
      <rPr>
        <sz val="8"/>
        <rFont val="Arial Narrow"/>
        <family val="2"/>
      </rPr>
      <t xml:space="preserve">
Level of difficulty (straightforward, stretch, or major stretch): </t>
    </r>
    <r>
      <rPr>
        <b/>
        <sz val="8"/>
        <rFont val="Arial Narrow"/>
        <family val="2"/>
      </rPr>
      <t>straighforward</t>
    </r>
  </si>
  <si>
    <r>
      <t xml:space="preserve">Years to estimated launch or other schedule driver: </t>
    </r>
    <r>
      <rPr>
        <b/>
        <sz val="8"/>
        <rFont val="Arial Narrow"/>
        <family val="2"/>
      </rPr>
      <t>10</t>
    </r>
    <r>
      <rPr>
        <sz val="8"/>
        <rFont val="Arial Narrow"/>
        <family val="2"/>
      </rPr>
      <t xml:space="preserve">.
Level of complexity (single tech, system of techs, or system of tech systems): </t>
    </r>
    <r>
      <rPr>
        <b/>
        <sz val="8"/>
        <rFont val="Arial Narrow"/>
        <family val="2"/>
      </rPr>
      <t>system of techs</t>
    </r>
    <r>
      <rPr>
        <sz val="8"/>
        <rFont val="Arial Narrow"/>
        <family val="2"/>
      </rPr>
      <t xml:space="preserve">.
Level of difficulty (straightforward, stretch, or major stretch): </t>
    </r>
    <r>
      <rPr>
        <b/>
        <sz val="8"/>
        <rFont val="Arial Narrow"/>
        <family val="2"/>
      </rPr>
      <t>stretch</t>
    </r>
    <r>
      <rPr>
        <sz val="8"/>
        <rFont val="Arial Narrow"/>
        <family val="2"/>
      </rPr>
      <t>.</t>
    </r>
  </si>
  <si>
    <r>
      <t xml:space="preserve">Years to estimated launch or other schedule driver: </t>
    </r>
    <r>
      <rPr>
        <b/>
        <sz val="8"/>
        <rFont val="Arial Narrow"/>
        <family val="2"/>
      </rPr>
      <t>10 years</t>
    </r>
    <r>
      <rPr>
        <sz val="8"/>
        <rFont val="Arial Narrow"/>
        <family val="2"/>
      </rPr>
      <t xml:space="preserve"> to CMB probe, or for a far-IR probe that might defer to the 2030s. 
Level of complexity (single tech, system of techs, or system of tech systems): </t>
    </r>
    <r>
      <rPr>
        <b/>
        <sz val="8"/>
        <rFont val="Arial Narrow"/>
        <family val="2"/>
      </rPr>
      <t>system of techs</t>
    </r>
    <r>
      <rPr>
        <sz val="8"/>
        <rFont val="Arial Narrow"/>
        <family val="2"/>
      </rPr>
      <t xml:space="preserve">: telescope + optical components. 
Level of difficulty (straightforward, stretch, or major stretch): </t>
    </r>
    <r>
      <rPr>
        <b/>
        <sz val="8"/>
        <rFont val="Arial Narrow"/>
        <family val="2"/>
      </rPr>
      <t>straightforward</t>
    </r>
    <r>
      <rPr>
        <sz val="8"/>
        <rFont val="Arial Narrow"/>
        <family val="2"/>
      </rPr>
      <t>.</t>
    </r>
  </si>
  <si>
    <r>
      <t xml:space="preserve">Years to estimated launch or other schedule driver: </t>
    </r>
    <r>
      <rPr>
        <b/>
        <sz val="8"/>
        <rFont val="Arial Narrow"/>
        <family val="2"/>
      </rPr>
      <t xml:space="preserve">4
</t>
    </r>
    <r>
      <rPr>
        <sz val="8"/>
        <rFont val="Arial Narrow"/>
        <family val="2"/>
      </rPr>
      <t xml:space="preserve">
Level of complexity (single tech, system of techs, or system of tech systems): </t>
    </r>
    <r>
      <rPr>
        <b/>
        <sz val="8"/>
        <rFont val="Arial Narrow"/>
        <family val="2"/>
      </rPr>
      <t xml:space="preserve">single tech
</t>
    </r>
    <r>
      <rPr>
        <sz val="8"/>
        <rFont val="Arial Narrow"/>
        <family val="2"/>
      </rPr>
      <t xml:space="preserve">
Level of difficulty (straightforward, stretch, or major stretch): </t>
    </r>
    <r>
      <rPr>
        <b/>
        <sz val="8"/>
        <rFont val="Arial Narrow"/>
        <family val="2"/>
      </rPr>
      <t>straightforward</t>
    </r>
  </si>
  <si>
    <r>
      <t xml:space="preserve">Years to estimated launch or other schedule driver: </t>
    </r>
    <r>
      <rPr>
        <b/>
        <sz val="8"/>
        <rFont val="Arial Narrow"/>
        <family val="2"/>
      </rPr>
      <t>5</t>
    </r>
    <r>
      <rPr>
        <sz val="8"/>
        <rFont val="Arial Narrow"/>
        <family val="2"/>
      </rPr>
      <t xml:space="preserve">
Level of complexity (single tech, system of techs, or system of tech systems): </t>
    </r>
    <r>
      <rPr>
        <b/>
        <sz val="8"/>
        <rFont val="Arial Narrow"/>
        <family val="2"/>
      </rPr>
      <t>single tech or system of techs, depending on TRL</t>
    </r>
    <r>
      <rPr>
        <sz val="8"/>
        <rFont val="Arial Narrow"/>
        <family val="2"/>
      </rPr>
      <t xml:space="preserve">
Level of difficulty (straightforward, stretch, or major stretch): </t>
    </r>
    <r>
      <rPr>
        <b/>
        <sz val="8"/>
        <rFont val="Arial Narrow"/>
        <family val="2"/>
      </rPr>
      <t>stretch</t>
    </r>
  </si>
  <si>
    <r>
      <t xml:space="preserve">Years to estimated launch or other schedule driver: </t>
    </r>
    <r>
      <rPr>
        <b/>
        <sz val="8"/>
        <rFont val="Arial Narrow"/>
        <family val="2"/>
      </rPr>
      <t xml:space="preserve">5
</t>
    </r>
    <r>
      <rPr>
        <sz val="8"/>
        <rFont val="Arial Narrow"/>
        <family val="2"/>
      </rPr>
      <t xml:space="preserve">
Level of complexity (single tech, system of techs, or system of tech systems): </t>
    </r>
    <r>
      <rPr>
        <b/>
        <sz val="8"/>
        <rFont val="Arial Narrow"/>
        <family val="2"/>
      </rPr>
      <t xml:space="preserve">single tech
</t>
    </r>
    <r>
      <rPr>
        <sz val="8"/>
        <rFont val="Arial Narrow"/>
        <family val="2"/>
      </rPr>
      <t xml:space="preserve">
Level of difficulty (straightforward, stretch, or major stretch): </t>
    </r>
    <r>
      <rPr>
        <b/>
        <sz val="8"/>
        <rFont val="Arial Narrow"/>
        <family val="2"/>
      </rPr>
      <t>stretch</t>
    </r>
  </si>
  <si>
    <r>
      <t xml:space="preserve">Years to estimated launch or other schedule driver: </t>
    </r>
    <r>
      <rPr>
        <b/>
        <sz val="8"/>
        <rFont val="Arial Narrow"/>
        <family val="2"/>
      </rPr>
      <t xml:space="preserve">10
</t>
    </r>
    <r>
      <rPr>
        <sz val="8"/>
        <rFont val="Arial Narrow"/>
        <family val="2"/>
      </rPr>
      <t xml:space="preserve">
Level of complexity (single tech, system of techs, or system of tech systems): </t>
    </r>
    <r>
      <rPr>
        <b/>
        <sz val="8"/>
        <rFont val="Arial Narrow"/>
        <family val="2"/>
      </rPr>
      <t xml:space="preserve">single tech
</t>
    </r>
    <r>
      <rPr>
        <sz val="8"/>
        <rFont val="Arial Narrow"/>
        <family val="2"/>
      </rPr>
      <t xml:space="preserve">
Level of difficulty (straightforward, stretch, or major stretch): </t>
    </r>
    <r>
      <rPr>
        <b/>
        <sz val="8"/>
        <rFont val="Arial Narrow"/>
        <family val="2"/>
      </rPr>
      <t>Stretch</t>
    </r>
    <r>
      <rPr>
        <sz val="8"/>
        <rFont val="Arial Narrow"/>
        <family val="2"/>
      </rPr>
      <t>: The technology remains in an early TRL and significant studies for optimization are still required.</t>
    </r>
  </si>
  <si>
    <r>
      <rPr>
        <sz val="8"/>
        <rFont val="Arial Narrow"/>
        <family val="2"/>
      </rPr>
      <t xml:space="preserve">https://ui.adsabs.harvard.edu/abs/2021APh...13302628B/
https://ui.adsabs.harvard.edu/abs/2024mbhe.confE..76M/
</t>
    </r>
    <r>
      <rPr>
        <u/>
        <sz val="8"/>
        <rFont val="Arial Narrow"/>
        <family val="2"/>
      </rPr>
      <t>https://ui.adsabs.harvard.edu/abs/2021APh...12602529A/</t>
    </r>
  </si>
  <si>
    <r>
      <rPr>
        <sz val="8"/>
        <rFont val="Arial Narrow"/>
        <family val="2"/>
      </rPr>
      <t xml:space="preserve">Current gamma-ray microcalorimeters cover the 20-240 keV energy range, achieving 55-eV FWHM energy resolutions. 
https://ui.adsabs.harvard.edu/abs/2017ApPhL.111f2601M/
</t>
    </r>
    <r>
      <rPr>
        <u/>
        <sz val="8"/>
        <rFont val="Arial Narrow"/>
        <family val="2"/>
      </rPr>
      <t>https://www.nist.gov/programs-projects/microcalorimeter-spectrometers-x-ray-and-gamma-ray-spectroscopy</t>
    </r>
  </si>
  <si>
    <r>
      <t xml:space="preserve">Years to estimated launch or other schedule driver: </t>
    </r>
    <r>
      <rPr>
        <b/>
        <sz val="8"/>
        <rFont val="Arial Narrow"/>
        <family val="2"/>
      </rPr>
      <t>10 years</t>
    </r>
    <r>
      <rPr>
        <sz val="8"/>
        <rFont val="Arial Narrow"/>
        <family val="2"/>
      </rPr>
      <t xml:space="preserve">.
Level of complexity (single tech, system of techs, or system of tech systems): </t>
    </r>
    <r>
      <rPr>
        <b/>
        <sz val="8"/>
        <rFont val="Arial Narrow"/>
        <family val="2"/>
      </rPr>
      <t>single tech</t>
    </r>
    <r>
      <rPr>
        <sz val="8"/>
        <rFont val="Arial Narrow"/>
        <family val="2"/>
      </rPr>
      <t xml:space="preserve">.
Level of difficulty (straightforward, stretch, or major stretch): </t>
    </r>
    <r>
      <rPr>
        <b/>
        <sz val="8"/>
        <rFont val="Arial Narrow"/>
        <family val="2"/>
      </rPr>
      <t>stretch.</t>
    </r>
  </si>
  <si>
    <t>Tier:</t>
  </si>
  <si>
    <t>UV Single-Photon Detection Sensitivity</t>
  </si>
  <si>
    <t>Vis/NIR Single-Photon Detection Sensitivity</t>
  </si>
  <si>
    <t>High-Reflectivity Broadband FUV-to-NIR Mirror Coatings (from HWO START/TAG)</t>
  </si>
  <si>
    <t>High-Efficiency, Low-Scatter, High- and Low-Ruling-Density, High- and Low-Blazed-Angle UV Gratings (from HWO START/TAG)</t>
  </si>
  <si>
    <t>High-Throughput, Large-Format Object-Selection Technologies for Multi-Object and Integral Field Spectroscopy (from HWO START/TAG)</t>
  </si>
  <si>
    <t>High-Resolution, Lightweight X-ray Optics</t>
  </si>
  <si>
    <t>Large-Format, High-Resolution Far-UV (100-200 nm) Detectors (from HWO START/TAG)</t>
  </si>
  <si>
    <t>Large-Format, High-Resolution Near-UV (200 - 400 nm) Detectors (from HWO START/TAG)</t>
  </si>
  <si>
    <t>Low-Stress, Low-Roughness, High-Stability X-ray Reflective Coatings</t>
  </si>
  <si>
    <t>Compact, Integrated Spectrometers for 100 to 1000 µm</t>
  </si>
  <si>
    <t>Far-IR Imaging Interferometer for High-Resolution Spectroscopy</t>
  </si>
  <si>
    <t>High-Performance Computing for Event Reconstruction</t>
  </si>
  <si>
    <t>High-Throughput UV Bandpass Standalone and Detector-Integrated Filters and Bandpass Selection (from HWO START/TAG)</t>
  </si>
  <si>
    <t>High-Resolution, Direct-Detection Spectrometers for Far-IR Wavelengths</t>
  </si>
  <si>
    <t>High-Throughput Focusing Optics for 0.1-1 MeV Photons</t>
  </si>
  <si>
    <t>Improving the Calibration of Far-IR Heterodyne Measurements</t>
  </si>
  <si>
    <t>Large-Format, High-Spectral-Resolution, Small-Pixel X-ray Focal Plane Arrays</t>
  </si>
  <si>
    <t>Millimeter-Wave Focal-Plane Arrays for CMB Polarimetry</t>
  </si>
  <si>
    <t>Broadband X-ray Polarimeter</t>
  </si>
  <si>
    <t>Dynamic Switching for Ultra-Low-Power, High-Resolution Charge Readout</t>
  </si>
  <si>
    <t>High-Energy-Resolution Gamma-ray Detectors</t>
  </si>
  <si>
    <t>Large Field-of-View and Effective Area Gamma-ray Detectors</t>
  </si>
  <si>
    <t>Low-Power, Low-Cost Semiconductor Detectors</t>
  </si>
  <si>
    <t>Low-Power Readout for Silicon Photomultipliers</t>
  </si>
  <si>
    <t>Photometric and Spectro-Photometric Precision of Time-Domain and Time-Series Measurements</t>
  </si>
  <si>
    <t>Precision Timing Measurement Technology</t>
  </si>
  <si>
    <t>Radiation-Tolerant, Photon-Counting Light Detectors</t>
  </si>
  <si>
    <t>JWST NIRSPEc typical performance 1.0×10-4 raw contrast (no wavefront control), after post processing 10-5 at ~2 lambda/D, 3×10-8 &gt; 30 lambda/D
JWST MIRI 1.0×10-4 raw contrast working angle 2 λ/D (4-5 micron wavelength)
Ground based 1.0×10-5 raw contrast at 8 λ/D working angle (Gemini Planet Imager wavefront control for atmosphere correction)</t>
  </si>
  <si>
    <t>R~40 spectroscopy in the infrared between 1 and 1.8 micron wavelengths [TBD] for a direct imaging telescope mission. ~1×10-9 flux ratio at the detector; &gt;30% core throughput, inner working angle ≤ 2 lambda/D at 1.6 micron; 20% bandwidth; obscured/segmented pupil</t>
  </si>
  <si>
    <t>Demonstration of feability and as much risk reduction as possible prior to mission formulation. TRL 6 in the mid-to-late 2020’s.</t>
  </si>
  <si>
    <t>Coronagraph Stability</t>
  </si>
  <si>
    <t>Needed is a technology capable of manufacturing an X-ray mirror assembly meeting two requirements simultaneously: (1) angular resolution better than 1 arcsec half-power diameter (HPD) for X rays in the 10-200 keV band and better than 0.5 arcsec for 0.1-10 keV X rays; and (2) mass per unit mirror surface area less than 3 kg/m2. for an X-ray Flagship, but possibly up to 10 kg/m2 for an X-ray Probe. In other words, compared to Chandra’s technology, this one must achieve the same 0.5” angular resolution or close to it, while reducing the mass by up to an order of magnitude. In addition, this technology must be scalable to at least 2 m2 effective area, and amenable to mass production such that the production cost per unit mirror area must also be reduced commenserately from that of Chandra so that future missions like an X-ray Flagship, which requires up to 20 times more mirror surface area, will also be financially feasible. The development path should include empirical demonstrations, building progressively more substantial sub-assemblies to show the feasibility of a complete process for building a mirror assembly required by missions like an X-ray Flagship or Probe.</t>
  </si>
  <si>
    <t>Integrated Modeling for HWO: Multi-Physics Systems Modeling, Uncertainty Quantification and Model Validation</t>
  </si>
  <si>
    <t>Background Information about Integrated Modeling and its importance to APD/SMD Missions
NASA SMD Large Mission Study (LMS) identified Integrated Modeling (IM) as one of 10 critical capabilities for future flagship missions to manage performance margin and verify system performance, since these missions will be too large and complex to be tested end-to-end prior to launch. LMS specifically recommends “new or existing SMD strategic technology program lines fund the development of turnkey, anchored integrated modeling systems and other engineering tools to reduce analysis timelines, .. and as early as possible in the life cycle, to ensure the integrity of performance budgets.”
IM refers to the pipeline of engineering discipline models from observing scenario, thermal, structures, optics, pointing, jitter, wavefront sensing and control, diffraction propagation for starlight suppression, postprocessing to predict the end-to-end static and stability performance of the observatory through the instruments. IM also derives sensitivities to evaluate error budgets and key performance contributors for design consideration, quantifies the uncertainties of the predicttions to estimate system margin, and informs the criteria for model validation of flight models and technology testbeds. IM development extends beyond traditional Technology Maturation as it will provide the foundational infrastructure required to support the overall technology and mission development efforts, analogous to facilities for hardware demonstrations.
Gaps exist in these strategic IM areas:
•	Interoperable modeling solutions that automate the interfaces across all modeling disciplines to optimize the IM cycle 
•	Methods for multi-physics sensitivities, optimization, and active control (eg thermal, jitter, alignment and wavefront control for contrast stability) with improved parallel processing capabilities of large model size (&gt;&gt; 10M dofs). Including numerical methods for linear and nonlinear model numerical conditioning and order reduction, stochastic design optimization, component mode analysis, iso-performance contouring, etc
•	Prediction credibility of post-control residuals to picometers, milli-Kelvin, sub-mas, 10-12 contrast stability: convergence of model discretization, linear approximations of nonlinear behaviors (e.g., diffraction and polarization, mechanical interfaces, creep, segment tilts, thermal &amp; mechanical shorts), knowledge of disturbance sources and mitigation strategies (e.g., reaction wheels, cryocoolers, vibration isolation), precision of control sensors/actuators ( e.g. LOWFS, Telescope sensing &amp; control, DM drifts …)
•	Emerging techniques in systematic uncertainty quantification, surrogate modeling and AI/ML. 
•	Standards for model formulation, verification and validation, and for assessing credibility of the predictions. 
•	Discipline-specific model validation methodology and success criteria that are commensurate with the intended use of the models, level of expected performance, allowable uncertainty and the flight environment. 
•	Standards for model validation of the testbed system, error budgets and uncertainty quantification, including defining testbed infrastructure and metrology limitations to flight-like performance levels. Ability to guide experimental results through analyses when results don’t meet predictions.
•	Model validation techniques across multiple physics domain (e.g., thermal, structures, jitter, contrast) with control using precision measurement capabilities
•	Identification and elimination of tools that severely limit parallel predictive multi-physics model execution due to license constraints or other costs, including replacement of tools that are not restrictive.
•	A shared, platform-independent deployment environment of multi-physics IM codes that can be run by developers and users on varied OS versions, and enabling easy deployment to High Performance Computing facilities for execution of massively parallel simulations with no modification of the delivery image. This ensures computing software environment consistency across all users and execution environments. Modern container-based computing can be implemented to accomplish this. Adoption across a multi-organizational aerospace analysis team is new, as we lag behind modern IT in implementing solutions like this for engineering analysis.</t>
  </si>
  <si>
    <t>Automate Integrated Modeling Pipeline
o Improve the modeling efficiency to reduce the modeling cycle time from the current norm of ~6 months, including parallel multi-processor options, and interoperability for end-to-end sensitivities, control and design optimization. 
o Investigate parallel processing capabilities of large model size (&gt;&gt; 10M dofs) and reduced model methodologies
o Investigate surrogate modeling techniques to gauge improvements in modeling turnaround time and impact to prediction accuracy. 
o Identificaty and eliminate of tools that severely limit parallel predicitive multi-physics model execution due to license constraints or other costs, and replace with less restrictive tools.
o Identify and adopt shared, platform-independent deployment environment of multi-physics IM codes, that are extensible over the 20-30 year span of the flagship missions.
o Investigate how AI/ML can improve the IM and Systems Engineering process.
Develop and demonstrate Uncertainty Quantification methods to bound known and unknown probabilistic error forms
o Develop an alternative to Monte Carlo techniques to derive MUFs (Model Uncertainty Factors).
o Apply UQ and statistical methods to the process of robust margin estimation. 
o Demonstrate how UQ can help optimize design options and avoid over-designing by relying on worse-case simulations.
Collaborate with other Technology threads on testbed model validation
o Formulate Model Validation success criteria commensurate with the modeling discipline’s intended use on HWO and demonstrate model validation on technology testbed to within acceptable level of uncertainty. Domains of interest are those affecting oberservatory stability at the pm, mK, mas, 10-12 levels: transient thermal, thermal distortion, structural jitter, vibration isolation or control, line-of-sight pointing and control, system and coronagraph wavefront sensing and control, starlight suppression, speckle post processing. Includes defining the level of allowable uncertainty between test data and model predictions.
o Validate the limits of prediction accuracy capability at the pm-level on testbed models and verify sensitivities and the quantified model uncertainty for robust error budgets.
o Demonstrate the practice of over-drive testing to validate models at levels higher than the intended application when there are performance limits in the infrastructure or with the test metrology. Investigate whether there is loss of predictiive accuracy to within acceptable uncertainty.
o Improve model updating methodologies from test data to improve on model validation outcomes. Investigate cross-discipline model validation and updating techniques ( e.g. update thermal distortion model based on coronagraph or WFE measurements, when there are insufficient local measurements of temperature or thermal distortions )
Develop and define model standards
o Define requirements on model formulation, verification and validation, including documented credibility assessment upon delivery of flight models, with the same level of rigor as delivery of flight hardware.
o Demonstrate the numerical limits of prediction accuracy capability at the pm-level. Incorporate in models all physics which otherwise are approximated (eg nonlinearities) to gauge range of predictions. Perform model discretization convergence studies.</t>
  </si>
  <si>
    <t>Years to estimated launch or other schedule driver: Need ASAP for implementation on HWO and next Decadal mission
Level of complexity (single tech, system of techs, or system of tech systems): System of Tech Systems 
Level of difficulty (straightforward, stretch, or major stretch): Stretch</t>
  </si>
  <si>
    <t>Iridium single-layer, iridium/carbide (Ir/C) bilayer films, and similar combinations (Ir/SiC, Ir/B4C) have been demonstrated by several groups to have high X-ray reflectance over the soft energy band (0.1-10keV) [Massahi+ 2020, Appl. Optics 59, 10901]. At hard X-ray energies (10 - 150 keV), even more complex multilayers of the Pt-, W-, and Ni- families as demonstrated by NuSTAR and Hitomi are required [Madsen+,2018, SPIE, 10699]. Coatings typically exhibit high stress when deposited under sputtering conditions that provide high film density and low surface roughness, and thus maximal X-ray reflectance. Ir-based coatings intrinsically have high stress and require stress-mitigation, which can be achieved in a number of ways: 1) with a Cr undercoat [Broadway+ 2015, SPIE 9510, 95100E]; 2) 2D film stress patterning methods (e.g., using ion implant, oxide etch, or ultra-fast laser patterning) [Yao+ 2019, JATIS 5, 021011]; 3) Atomic Layer Deposition (ALD) coatings. While these methods have successfully corrected coating distortion on Wolter flight prototype mirrors, there are issues with all of them and no method has been incorporated into a mirror production process. Limited studies have been performed on mirror coupons, however, systematic studies of methods to stabilize stress in single-layer and multilayer coatings are needed. Advancement to TRL 5 will require demonstration of temporally stable X-ray reflective coatings deposited on thin, curved substrates (segmented or full-shell) with acceptable figure preservation (after compensation), demonstration of preservation (or improvement) of high-frequency substrate surface roughness, and demonstration of acceptable X-ray reflectance, using techniques that are scalable for mass production. For multilayer coating aimed at hard X-ray applications, Pt/C and W/Si are well established, however, as for Ir- based coatings, residual stress to achieve &lt;5" has not been demonstrated. To achieve even higher energies (&lt;80 keV), Ni- based coatings are needed, and these are in the very early stages of development (TRL &lt; 3), primarily focused on achieving the required surface roughness (&lt;0.1 nm), with stress still to be investigated.</t>
  </si>
  <si>
    <t>Demonstration of feability and as much risk reduction as possible prior to mission formulation. TRL 6 in the late 2020’s.</t>
  </si>
  <si>
    <t xml:space="preserve">Visible
The Nancy Grace Roman Space Telescope (Roman) Coronagraph Instrument (CGI) will fly EMCCDs. EMCCDs are TRL8 for Roman CGI requirements today. 1k×1k (in frame-transfer mode) silicon EMCCD detectors provide dark current of 7×10-4 e-/px/sec; CIC of 0.01 e-/px/frame; zero effective read noise (in Roman Coronagraph Instrument Photon Counting Mode) after irradiation when cooled to 165.15 K (Roman; Morrisey et al 2023); 4k×4k EMCCD fabricated.
Single Photon Sensing and Photon Number Resolving silicon CMOS image sensors are now in commercial production in formats from 1 to 163 Mpixel. They have a dark current &lt;0.002 e-/pix/s at T~230-250 K, 0.2 e- read noise, 90% peak QE at 500 nm with sensitivity from 200 nm – 1100 nm. The read noise is effectively unchanged after irradiation of up to 10 mission lifetimes (50 krad(Si)), and the dark current increase can be brought back to beginning of life levels with modest additional cooling, i.e. ~5 K for a single mission lifetime.
Thick, large format, fully depleted, p-channel “Skipper” CCDs successfully count photons using non-destructive readout with ultra-low dark current, although the readout time needs to be reduced for use in space. Multi-Amplifier Sensing CCDs (MAS-CCD) promise shorter readout times. These are entering test now. Small format SiSERO sensors have also demonstrated photon counting capabilities with non-destructive readout at significantly higher speeds than skipper-CCDs, further development and readout optimization of large format SiSERO still needs to be done before use in space. 
Near Infrared
Megapixel format HgCdTe near-IR arrays are proven, mature flight technology. 2k×2K format devices are TRL9 for JWST and Euclid. Conventional HgCdTe photodiode arrays have read noise ≾ 2 e- rms with multiple nondestructive reads; 4k×4k format (Roman WFI; TRL8); dark current &lt; 0.001 e-/s/pix; very radiation tolerant (JWST), high QE down to 600 nm (JWST &amp; Roman); HgCdTe LmAPDs demonstrated a spurious count rate dominated by ROIC glow at 0.01 e-/frame (Bottom et al 2024 in prep), RN ~ 0.5 e- CDS and 1k×1k format with 15 micron pixels. Spurious count rate and read noise can be traded to some degree. 
Low Temperature Detectors
Superconducting photon-counting detectors (SNSPDs): . spectrally-resolving detectors (MKID,TES): 0 read noise/dark current; MKID space radiation tolerance not systematically studied; MKID Exoplanet Camera (MEC) on Subaru is 140x146 format (Walter et al 2020); TESs have sounding rocket heritage, demonstrated radiation hardness/vibe/aging, and demonstrated spectral resolution R=90 in visible (R=3000 in x-ray) </t>
  </si>
  <si>
    <t>Near IR (roughly 900 nm to 2.5 μm) and visible-band (roughly 400-900nm) extremely low noise detectors for exo-Earth spectral characterization with spectrographs or intrinsic spectral resolution with quantum efficiency, QE&gt;90% across all wavelengths for all modes on the focal plane. The boundary between visible and near-IR is not fixed. Depending on the visible detector that is used, the visible could be extended to include an exoplanet H2O vapor feature at 940 nm. NIR Read noise &lt; 0.15 e- rms for photon counting, spurious count rate (dark current+glow) &lt; 0.001 e-/pix/s, Vis band read noise &lt; 0.15 e- rms for photon counting; CIC &lt; 3×1e-3 e-/px/frame; dark current &lt; 1e-4 e-/px/sec , all performance requirements met at end of life (5 year mission requirement; 10 year goal); large ≥ 2k×2k format is the minimum format for a R~50 spectrograph for likely bandwidth and FOV. Spectrally resolving detectors need fewer pixels (≥10k) to achieve imaging and spectroscopy goals, with spectral resolving power R=150 at λ=760 nm and R=200 at λ=1590 nm). 
Sub-gaps that could partially or fully close this gap:
- NIR Low-noise Detector
- UV/VIS Low-noise Detector
- Noiseless Single-photon Detectors for NIR/VIS</t>
  </si>
  <si>
    <t>Cryocooler development is critical for future astrophysics missions. It is estimated that the MIRI cryocooler aboard the JWST cost $150 million to develop (much more than originally anticipated). The Athena mission has recently been impacted by the search for and/or development of an appropriate cryocooler (NewAthena update). 
If a single cryocooler can provide 10s of mWs of cooling at 4.5 K then future aerospace missions will require half the number of compressors and half the number of electronics packages for running the compressors. This reduces complexity, cost, and weight.</t>
  </si>
  <si>
    <t xml:space="preserve">While silicon detectors have been the workhorse for X-ray observatories, they lack sensitivity to hard X-rays. The 450 µm-thick detectors for ATHENA’s WFI [1] – approaching the maximum thickness at which silicon can be fully-depleted – have a cutoff (&lt;50% QE) around 17 keV. Today’s SOTA is represented by the CdZnTe detectors flown on NuSTAR [2]; the same detectors have been proposed for HEX-P [3] and still lag silicon in terms of format, energy resolution, and spatial resolution. The energy resolution of CZT is limited by the purity of the crystal growth of the crystals and the ability to cut the crystal from a good region of the CZT [4]. The low-enegy triggering threshold of the CZT is also tied to the crystal purity and to the electronic noise of the readout system. Germanium is an alternative detector material, but requires cryogenic temperatures for operation while CZT operates near room temperature. The hard X-ray detectors flown on Hitomi combined a Si detector with CZT by having the Si on top of the CZT detector [4]. A detector that combines the capabilities of silicon detectors (in noise, format, and resolution) with broadband sensitivity would enable simultaneous spectroscopy of time-variable sources at low (&lt;2 keV) and high (&gt; 10 keV) energies, providing new insights into the complex physics of accretion and feedback, and could potentially eliminate the need to perform calibrations between different instruments or observatories. 
 1. N. Meidinger, M. Barbera, V. Emberger and others, "The Wide Field Imager instrument for ATHENA," SPIE Proceedings, vol. 10397, 2017.
 2. F. Harrison, W. W. Craig, F. E. Chritensen and others, "The Nuclear Spectroscopic Telescope Array (NuSTAR) High-Energy X-ray Mission," The Astrophysical Journal, vol. 770, p. 103, 2013.
 3. K. Madsen, et al., “The high energy X-ray probe (HEX-P): instrument and mission profile”, Frontiers in Astronomy and Space Sciences, vol. 11, id. 1357834
4. Kazuhiro Nakazawa, et al, "Hard x-ray imager onboard Hitomi (ASTRO-H)", JATIS, 021410 (2018).
</t>
  </si>
  <si>
    <t xml:space="preserve">Increased bandwidth Far-IR to mm-wave focal-plane detectors. Current Far-IR to mm-wave detectors have a total bandwidth per feed of 2:1 to at most 3:1, but a larger fractional bandwidth detector technologies can reduce the needed size of a focal plane or give higher sensitivity for the same size focal plane. </t>
  </si>
  <si>
    <t xml:space="preserve">Enhanced bandwith focal-plane technologies can reduce the size of a focal plane with sensitivity held fixed or increase sensitivity with focal-plane size held fixed. </t>
  </si>
  <si>
    <t>The hardware exists and has been demonstrated on a lab bench at several institutions. 
Current missions (Fermi-LAT) and upcoming missions (COSI) use simple on-board filters to discriminate photon events from particle events for event discrimination, triggering, and event classification. These are usually based on simple FPGA logic or low-power, low-performance computing.</t>
  </si>
  <si>
    <t>Many gamma-ray, cosmic-ray, and x-ray missions (particularly polarimeters) utilize particle tracking technology. These missions are highly relavant for the astrophysics division, particularly for TDAMM applications. 
TDAMM, S-3, S-8, 1-17, 7-18, 7-19, J17. Gamma-rays B-18, C-8, J-2, J-17, J-20, L-2, L-5 thru L-20.
Also X-ray Flagship and X-ray Probe</t>
  </si>
  <si>
    <t>The Lynx X-ray Microcalorimeter Technology Roadmap (https://www.lynxobservatory.com/blog/roadmaps) identified two candidate detector technologies that remain the most promising for future X-ray flagship mission and remain those with most potential for meeting this gap. Transition-edge sensors (TES) (detectors only) were judged to be at TRL-4 for Lynx, and Magnetic Micro-calorimeters (MMCs) were judged to be TRL 3 for Lynx. Further work is needed on these technologies to reach TRL-5 for such a demonading future mission, with pixel numbers increasing from ~ 2k pixel (0.32 mm in pitch) for NewAthena's X-ray Integral Field Unit instrument, to over 100k pixels for a future X-ray flagship mission.. 
 1. S. J. Smith et al., “Toward 100,000-Pixel Microcalorimeter Arrays Using Multi-absorber Transition-Edge Sensors,” J Low Temp Phys, vol. 199, no. 1–2, pp. 330–338, Apr. 2020, doi: 10.1007/s10909-020-02362-0. 
 2. S.J. Smith et al., “Multi-absorber transition-edge sensors for X-ray astronomy”, Journal of Astronomical Telescopes, Instruments, and Systems 5(2), 021008 (Apr–Jun 2019), special ed. on The Lynx X-ray Observatory, 2019. 
 3. F. T. Jaeckel et al., “Calibration and Testing of Small High-Resolution Transition Edge Sensor Microcalorimeters With Optical Photons”, IEEE Trans. On Appl. Sup. 31(5), 2100305 (2021). 
 4. A.M. Devasia, S.R. Bandler, K. Ryu, T.R. Stevenson, W. Yoon, “Large-Scale Magnetic Microcalorimeter Arrays for the Lynx X-Ray Microcalorimeter”, Volume 209, pages 337-345, (2022).
 5. S.R. Bandler, A. Devasia, B. Mates. K. Ryu, T.R. Stevenson, J. Ullom, W. Yoon, “New X-ray Detectors to Provide Unprecedented Vision of the Invisible Universe”, NASA SMD Technology Highlight, https://science.nasa.gov/science-research/science-enabling-technology/new-x-ray-detectors-to-provide- unprecedented-vision-of-the-invisible-universe/, August 2023.</t>
  </si>
  <si>
    <t>The following reflects the goal of the Lynx concept in 2020. With more time for development, even smaller pixel sizes and even larger arrays in terms of pixel number and field-of-view are possible, enabling even greater observations of extended sources the X-ray Universe. 
 Main Array:
 Parameter Requirement Technical Requirement
 Energy Range 0.2-7 keV for 3 eV
 Field of View ≥ 5 arcmin ´ 5 arcmin ≥ 300 ´ 300 pixels ~100k pixels
 Pixel size ≤ 1 arcsec ´ 1 arcsec ≤ 50 µm ´ 50 µm
 Energy Resolution 3 eV (FWHM)
 Enhanced Main Array:
 Parameter Requirement Technical Requirement
 Energy Range 0.2-7 keV for 3 eV
 Field of View ≥1 arcmin ´ 1 arcmin ≥ 120 ´ 120 pixels ~14.4k pixels
 Pixel size ≤ 0.5 arcsec ´ 0.5 arcsec ≤ 25 µm ´ 25 µm
 Energy Resolution ≤ 2 eV (FWHM)
 Ultra-Hi-Resolution Array:
 Parameter Requirement Technical Requirement
 Energy Range 0.2-0.75 keV
 Field of View ≥1 arcmin ´ 1 arcmin ≥ 60 ´ 60 pixels ~3.6k pixels
 Pixel size ≤ 1 arcsec ´ 1 arcsec ≤ 50 µm ´ 50 µm
 Energy Resolution 0.3 eV (FWHM)</t>
  </si>
  <si>
    <t>A CMB space observatory will require 10,000-100,000 detectors. To limit thermal loading on the ultra-cold cryogenics and to limit risks associated with wiring assembly, it will be necessary to multiplex the readout. The readout systems will require broadband and low-noise amplification at cryogenic temperatures, followed by electronics operated at ambient temperatures that process and digitize time-stream data. These systems must operate at powers appropriate for a satellite and must be robust against L2’s radiation environment.</t>
  </si>
  <si>
    <t>Planck demonstrated background-limited performance in space of single bolometers across much of the relevant optical observing bands, although they did not demonstrate optimal radiation hardening. Modern balloon-borne experiments (SPIDER) have demonstrated moderate-sized TES arrays (~1000-5000 detectors) with noise levels approaching space needs, and have made a case that the modern designs are radiation hardened. Modern ground-based CMB experiments have demonstrated arrays with ~10,000 detectors and have shown control of systematics to r~5e-3 levels. These modern experiments have demonstrated performance over optical bands of 40-300 GHz and stability to ~0.1 Hz.
A note on the TRL level: 3 is a conservative estimate. Even for the extreme goals, the proof of principle is certainly established. Technology has been demonstrated for many cases at a system level (TRL 4), and in a few cases (balloons) in a representative environment (TRL 5); however, these demonstrations are not universal.</t>
  </si>
  <si>
    <t>Years to estimated launch or other schedule driver: 10. 
Level of complexity: system of techs.
Level of difficulty: straightforward because we already have a strategy on how to move forward that has been successful so far. However, investments in the short term are critical and if deferred further, could convert this to a stretch.</t>
  </si>
  <si>
    <t>A CMB satellite observatory will require telescope optics and other elements in the optical path that differ substantially from those used in optical and near-IR bands. Many of these technologies have been demonstrated in ground-based and suborbital CMB experiments, but only over a limited spectral range of observing bands. There is still limited experience with materials at the higher frequencies (above 300 GHz) that will be required for control of dust foregrounds. The optics will also need to facilitate low-frequency synchrotron controls. A far IR space mission will likely have frequency coverage within the range between 25 and 600 micron, so also a range with limited experience. These optics include telescope design, antireflection (AR) coatings, thermal filters, and the possible use of modulators. All of these will need to preserve polarization states to high levels of fidelity.</t>
  </si>
  <si>
    <t xml:space="preserve">Telescope architectures, thermal filters, AR coatings, and modulators have all been demonstrated in ground-based and suborbital telescopes, but only over a narrow range of optical observing channels (40-300GHz). Refractive optical elements include vacuum windows, absorbing filters, half-wave plates, and lenses. Materials for optical elements in the far IR and millimeter-wave include plastics such as polyethylene and teflon and ceramics primarily silicon, alumina, and sapphire. Approaches to providing broad-bandwidth depend on the anti-reflection coating (ARC) through applying multi-layers (ML), fabricating sub-wavelength structures (SWS), or synthesizing indices of refraction by other means. (Occasionally, the words ‘fabricating meta-material’ is used, but ‘meta-material’ is ambiguous at best.) Over the last decade there has been progress with using SWS on silicon between ~50 GHz and up to ~1 THz with finite fractional bandwidths. Good progress has been reported with other materials. Applying multi-layers has spotty record. Some groups report success (after much invstement), others report failures, even when using the same approach that were reported to succeed elsewhere. In aggregate: solutions with preferred materials are not yet available for the bandwidths, and wavelengths needed. 
TRL details:
Some references for the assessment provided at left: Nadolski,A.W. “Broadband, millimeter-wave antireflection coatings for cryogenic sintered aluminum oxide optics”, 2020, PhD thesis, http://hdl.handle.net/2142/107910; Hill, C.A. “Sensitivity Simulations and Half-Wave Plate Polarization Modulators for Cosmic Microwave Background Observatories”, 2020, PhD thesis; https://www.proquest.com/docview/2510190971 ;Coughlin,K.P. et al. “Pushing the Limits of Broadband and High-Frequency Metamaterial Silicon Antireflection Coatings”, 2018,JLTP,http://adsabs.harvard.edu/abs/2018JLTP..tmp..141C ;Takaku,R. et al. “A Large Diameter Millimeter-Wave Low-Pass Filter Made of Alumina with Laser Ablated Anti-Reflection Coating”, https://www.osapublishing.org/oe/fulltext.cfm?uri=oe-29-25-41745 Chrisopher,M.M. et al. “Planar Silicon Metamaterial Lenslet Arrays for Millimeter-wavelength Imaging”, 2020, SPIE, https://arxiv.org/abs/2012.08636 </t>
  </si>
  <si>
    <t>1. Diffraction-limited telescope with control of polarized sidelobe response below the overall systematic error budget of the instrument. 
2. Cryogenically robust anti-reflection coatings for lenses (dielectrics of plastics) and possible wave-plates (sapphire), using multi-layer designs. These will need to operate over a decade of bandwidth while maintaining sub-percent power reflections and alteration of the polarization states at the 0.1% level or below.
3. Thermal filters to limit loading on the focal plane. These can be absorptive or reflective, but bulk materials will require broadband AR coatings as described above.
4. A CMB observatory may require the use of modulators to control for stability of the detectors. As motivated by detector performance, the CMB community may want to develop and compare strategies and architectures of modulation. Hardware for modulators will need to operate in a space radiation environment.</t>
  </si>
  <si>
    <t>A system that will deploy the petals from a launch-stowed configuration to the needed shape (to better than ≤ 1 mm (in-plane envelope) and maintain petal edges to ≤ 100 micron (in-plane tolerance profile for a 7 m petal on the 34 m-diameter starshade; tolerances scale roughly linearly with starshade diameter), and be optically opaque.
Performance goals are under re-evaluation for the IROUV Great Obsevatory. Overall starshade diameter likely to be &gt; 50m.</t>
  </si>
  <si>
    <t>Experimentally validate at flight-like Fresnel numbers (F) the equations that predict starshade starlight contrast: total starlight contrast &lt;=10-10 in a scaled flight-like geometry, F between 5 and 40, across a broad UV/optical/IR bandpass. Contrast model accuracy validated to better than a factor of 2.
Limit edge-scattered sunlight and diffracted starlight with optical petal edges that simultaneously meet scatter requirements and in-plane shape tolerances. Limit solar scatter lobe brightness to better than visual magnitude (V) ~30. 
Performance goals are under re-evaluation for Habitable Worlds Observatory.</t>
  </si>
  <si>
    <t>If a need for a precision astrometry mode in the IR/O/UV Great Observatory is identified, then demonstration of feability and as much risk reduction as possible prior to mission formulation. TRL 6 in the late 2020’s.</t>
  </si>
  <si>
    <t>Capability to measure the masses of temperate, Earth-mass exoplanets over several orbital periods. The radial velocity semi-amplitude of a Solar-mass star due to an orbiting Earth-mass planet at 1 AU is 9 cm/s.
Capability to maintain the stability of an EPRV instrument and its absolute calibration over decade-long time scales.
Theoretical understanding of astrophysical noise sources (stellar variability) and how to mitigate them at a level commensurate with detecting temperate, Earth-mass planets around Sun-like stars.
Technology sub-gaps that could partially or fully close this gap:
- Tailored high performance detectors for high-resolution, cross-dispersed spectrographs
- High-Precision, High-Throughput, High-Spectral Resolution Dispersive Optics
- Advanced Photonics for EPRV spectroscopy
- Ground-based, Visible-light Adaptive Optics
- Precise, stable, and reliable calibration sources for extreme-precision radial velocity spectroscopy</t>
  </si>
  <si>
    <t xml:space="preserve">The goal is the development of a composite polarimeter that (i) covers the broad energy range from 0.1 to 80 keV, (ii) achieves high detection efficiencies, (iii) offers high modulation factors, (iv) offers systematic errors smaller than 0.1% in polarization degree, and (v) would offer some polarimetric imaging capabilities. </t>
  </si>
  <si>
    <t xml:space="preserve">Years to estimated launch or other schedule driver: 5-10 years.
Level of complexity (single tech, system of techs, or system of tech systems): combination of 3 technologies that have already been developed and tested in relevant environments.
Level of difficulty (straightforward, stretch, or major stretch): straightforward. </t>
  </si>
  <si>
    <t>A broad class of X-ray, gamma-ray, and/or cosmic-ray detectors require low noise and high spatial resolution to achieve good angular and energy resolution. The resulting large channel count can exceed power limits. Dynamically switching on (and subsequently, off) discrete detector elements in response to a triggering particle can reduce the power requirements by orders of magnitude to enable large-area, high-resolution detectors.</t>
  </si>
  <si>
    <t>Power use: &lt;0.1 mW/cm2
Noise: &lt; 50 electron ENC, which enables high-efficiency imaging of electron recoil tracks to below 1 MeV
Spatial resolution: sub-mm pixels to provide adequate track endpoint imaging
Maximum time from trigger to steady detector element state: &lt; 5 microseconds, depending on detector design
Operating Temperature: 80 K - 300 K
Fabricate a single switched readout and test with an external particle detection system.
Fabricate an array of switched readouts and demonstrate discrete element response with an external particle detection system to achieve TRL 4.
Fabricate an array of switched readouts with an integrated detector system and verify performance. Perform environmental testing to achieve TRL 5.
Develop full prototype with ancillary subsystems and perform environmental testing to achieve TRL 6.</t>
  </si>
  <si>
    <t>This technology will primarily benefit mission concepts which enable a trigger sufficiently far in advance of readout to enable detector element switching. These include time projection chambers and other concepts where charge transport is substantially slower than the speed of light. The capability to dynamically switch detectors enables much larger effective areas for a given power budget, potentially improving current practical sensitivities by 10x.</t>
  </si>
  <si>
    <t>Accurate and efficient charge readout is fundamental to high-energy astrophysics observation and thus to gamma-ray, X-ray, and cosmic-ray (multimessenger) telescopes. These messengers, especially gamma-rays, play an important role in time-domain astronomy. Consequently this technology is an enabler for next-generation TDAMM missions.
TDAMM: Astro2020,pagesS-3,S-8,1-17,7-18,7-19,J-17
Gamma-rays: Astro2020 page B-18, C-8, J-2, J-17, J-20, L-2, L-5 thru L-20</t>
  </si>
  <si>
    <t>Improving energy resolution by a large margin (e.g., ~20x) enables completely new science, e.g., precision measurments of the line centroids, widths, and substructures of the 511 keV emission from galactic X-ray binaries and precision measurements of the line of sight velocity distribution of radioactive ejecta in supernova remnants. The technology will contribute to NASA's quantum technology portfolio and will thus make a contribution to the National Quantum Initiative (https://www.quantum.gov).</t>
  </si>
  <si>
    <t xml:space="preserve">A NASA mission using gamma-ray microcalorimeters would enable the next generation of gamma-ray telescopes following up on Fermi and COSI with improved energy resolution. Such a mission would make substantial contributions to the themes ``New Messengers and New Physics'' and ``Cosmic Ecosystems'' and the science question C-Q2 ``What are the properties of the dark sector and dark matter'' of the 2020 Decadal Review of Astronomy and Astrophysics. </t>
  </si>
  <si>
    <t>JWST Be mirror segments meets Origins requirements now, so TRL 5 with a heavy (~ 68 kg/m2 including support structure) technology; TRL 3 exists for other materials like SiC. 
Cryogenic low-dissipation actuators exist at TRL 3-5.
The MMSD program has produced 1.35-m JWST class SiC actuated hybrid mirror segments with &lt; 14 nm rms surface figure error, &lt; 10 Å micro-roughness (projected), and &lt; 25 kg/m2 total. This technology is at TRL 5. Large 2-m class aluminum mirrors for balloon missions have flown successfully. EBEX flew a 1.5-m telescope 400 miles around Antarctica in 2012-13, but operated in the microwave band. The largest aluminum mirror with mid-IR precision flown-to-date was for the BETTII balloon mission in 2017 (0.5-m diameter aperture with 30 um diffraction limit). Given that the state-of-the-art for a 2-m mid-IR mirror is a 0.5-m subscale (i.e., low-fidelity system), the team assesses large-aperture aluminum mirrors for mid-IR missions to be TRL 4. Current factors limiting upscaling to 2 m are optical fabrication errors, cryogenic deformation and gravity-sag. To support balloon mission, this technology would need to be at TRL 5 by manufacturing a full-scale, 2-m class aluminum mirror with a flight traceable design and characterizing its performance in a relevant environment.
The 3.5-meter SiC Herschel Primary Mirror meets all requirements except diffraction limited performance. This mirror is diffraction limited at 80 micrometers. Herschel SiC mirror technology is TRL 9. 
The balloon BLAST program is developing a 2.5-m Carbon Fiber Resin Epoxy (CFRP) or Graphite Composite mirror. Apertures of up to ~10 m are undergoing ground-based tests, including the phase 1 study for the Large Balloon Reflector.</t>
  </si>
  <si>
    <t>Silicon photomultipliers (SiPMs) enable compact, low-voltage readout of light generated by the interactions of high-energy particles with matter, and they are increasingly used in space applications. Good calorimetry requires low noise and large active areas in order to contain and measure the full light yield. Decreasing the power of SiPM readout by at least one order of magnitude is critical to enable large-area gamma-ray and cosmic-ray telescopes.</t>
  </si>
  <si>
    <t>SiPM arrays with active readouts have been developed and deployed at several institutions. No implementation of a sufficiently low-power readout exists and has been tested.</t>
  </si>
  <si>
    <t>Power use: &lt;0.1 mW/cm^2
Noise: high (&gt; 90%) single photo-electron (SPE) sensitivity. 
Operating Temperature: 80 - 300 K.
Fabricate prototype readout and test with a small SiPM array to achieve TRL 4.
Fabricate integrated readout/SiPM prototype and perform environmental testing to achieve TRL 5.
Perform full environmental testing with prototype to achieve TRL 6.</t>
  </si>
  <si>
    <t>This technology will enable large, low-power active collection areas for light and thus enhance a wide range of scintillation detectors. The technology could enhance existing readout applications by allowing more channels at the same power, which in turn allows either finer-grained spatial readout or higher light collection, and/or allows reduction in power consumption for the same channel count. It could also enable game-changing large detectors which require active areas &gt;1m^2 and thus completely prohibitive power levels at cryogenic temperatures with current readout systems. The technology is synergistic with the development of radiation-tolerant SiPMs, which suffer much reduced leakage current.</t>
  </si>
  <si>
    <t>By increasing the instrumented area for a fixed power budget, the proposed technology could enhance a wide range of gamma-ray missions, particularly those which use scintillators for primary particle detection. In those cases, spatial resolution and/or energy resolution and low-energy threshold could be substantially improved. The technology could also enable next-generation, large-area scintillator systems targeting the MeV range, enabling &gt;10x improvement in collecting and effective area. Such a capability would enable exploration of the MeV universe with unprecedented sensitivity and enable an all-sky monitor capable of identifying sources of interest for TDAMM astronomy, such as distant, weak gamma-ray bursts associated with kilonovae/neutron star mergers.
TDAMM: Astro2020,pagesS-3,S-8,1-17,7-18,7-19,J-17
Gamma-rays: Astro2020 page B-18, C-8, J-2, J-17, J-20, L-2, L-5 thru L-20</t>
  </si>
  <si>
    <t>Years to estimated launch or other schedule driver: 10.
Level of complexity (single tech, system of techs, or system of tech systems): system of techs (need cryogenic detectors, multimode optics, robust control of systematics).
Level of difficulty (straightforward, stretch, or major stretch): stretch. No new physics/technique since this is already demonstrated by FIRAS, but we need to optimize with an eye to systematic effects and we will need to establish relative calibration between special channels.</t>
  </si>
  <si>
    <t>JWST/MIRI is expected to achieve 30-50 ppm transit stability.
Spitzer IRAC Si:As detector data have demonstrated about 60 ppm precision in transit observations of several hours.
Lab demonstration of TES bolometers achieving &lt; 5 ppm over 6 hours.</t>
  </si>
  <si>
    <t>Scientific, Engineering, and/or Programmatic Benefits</t>
  </si>
  <si>
    <t xml:space="preserve">Goals are to develop feeds and feed-coupling structures that can couple &gt;3:1 total bandwidth. Advanced horns, len-coupled antennas, end-fire antennas, and phased arrays are among the candidate technologies. </t>
  </si>
  <si>
    <t>Full on-board reconstructions of both Compton and Pair events in a particle tracking detector would have significant impact to TDAMM and other strategic missions. It would allow for reconstruction of photon parameters like photon energy and direction while remaining low power (a baseline is the performance of current CPUs). It needs to be able to keep up with expected events rates of tracking detectors in low earth orbit and survive the radiation environment. This technology would allow for low-latency on-board triggering and localization of transient events. It would also allow more efficient background rejection (and thus sensitivity improvements) as well as more efficient triggering, classification of events and event filtering.</t>
  </si>
  <si>
    <t>Probe and Great Observatory requirements are nearly identical. The only differences are that the Probe may require somewhat lower frame rates (20 vs 100 frames/s) for full field of view, while the Great Observatory requires higher frames rates in a subfield on axis (10,000 vs 100 fr/s in a sub-field on axis,) . Common requirements include:
• Large format X-ray detectors with sufficient spatial resolution so as not to compromise the imaging performance of the optics (notionally with 0.5” half power diameter, HPD, requiring ≤ 16 μm pixels for both AXIS-like and Lynx-like missions); 
• Multi-chip abuttablility to build detector surface approximating best focal surface for the mirrors; 
• Roughly Fano-limited spectral resolution in the 0.2-12 keV energy band, e.g. 70 eV FWHM at 0.3 keV for Lynx-like mission;
• Sensor-specific fast, low-noise, low-power readout circuitry;
• Optical-blocking filters with minimal X-ray absorption above 0.2 keV; 
• Radiation hardness supporting 5-20 years of science operations in their respective orbirts (e.g., low-inclincation LEO for Probe, L2 for Great Observatory).</t>
  </si>
  <si>
    <t>Although TRLs have their place, their applicability to modeling needs could be misleading. We provide them here on a best judgement case. These also depends on the final SYSTEM requirements and how and how often the WFE and Contrast will be controlled and corrected for stability, which have not been defined at this time.
For model validation &amp; fidelity of uncontrolled WFE predictions: 
TRL 9 for microns WFE
TRL 9 for 15nm WFE (JWST)
TRL 5-7 expected for 1-5 nm ground , 1nm flight (once Roman completes I&amp;T and flight commissioning)
TRL 5-7 transient time constants (JWST, to be improved by Roman)
TRL 1 for pm/sub mK residuals post control
Ability to predict and validate starlight suppression models at HWO levels (~10-12)
TRL 6 for static raw coherent contrast (10^-8) with validated Roman CGI model through TVAC validation
TRL 2-3 for Static Raw Contrast (SOA 10-9 w/ Shaped Pupil and Hybrid Lyot masks, to be evaluated for HWO mask))
TRL 1 for Contrast Stability (no demo of contrast stability has been performed, let alone model validation)
Ability to accurately quantify model uncertainty
TRL 5-6 for 50nm/5mas stability JWST demonstrated flight performance within predictions + MUFs for Thermal/Thermal Distortion at ~15nm. Jitter was harder to evaluate as cryocooler and reaction wheel jitter were not studied in depth on orbit, but data suggest predictions were over conservative. Microdynamics and Segment/Wing tilts were not included in pre-launch analyses. WF stability issues due to workmanship of harness rogue paths and MLI tensioning weren’t identified on JWST until the OTIS cryo vac tests at JSC. While fortunately none of these affected JWST’s ability to meet requirements because of a robust margin, the risk remains in future missions. Roman/CGI may provide better opportunities for model validation and uncertainty quantification assuming they are adequate provided engineering time to collect the required flight data.
TRL 1 for pm, /sub mK residuals post control, 10-12 contrast stability
The other identified IM gaps, such as interoperability, multi-domain sensitivity and optimization, uncertainty quantification methods ... in general are at low to mid levels of development maturity for HWO. Standard IM practices support modeling cycles on order of 6 months and require large-scale Monte Carlo studies or engineering judgement to define model uncertainty factors. Current models and coronagraph testbeds diverege at a few*1e-10 level.The DOE Sandia tools Dakota/PCMM are being demonstrated on the Mars Sample Return Entry Descent and Landing flight mechanics IM, but these have never been applied to IM for large precision NASA observatories and would be at TRL 2-3 for HWO by NASA flight standards.
JWST &amp; Roman/CGI represent the state-of-the-art of Multi-Physics Systems IM for large astrophysics observatories. The authors of this paper are the Systems Modeling leads for these missions and have first hand knowledge of existing modeling capabilities and limitations, model validation and uncertainty quantification accomplishments, including JWST flight model validation and IM lessons learned (Levine &amp; Mosier, keynote SPIE 2023).</t>
  </si>
  <si>
    <t>The detectors need the following properties:
- Background limited in space (0.1-10 aW/rtHz per-detector internal white noise levels; variations are with optical band and loading).
- Detector/readout time stream bands of 10 mHz - 1 kHz.
- Demonstrated radiation hardening for L2 conditions to limit dead-time to sub-percent levels.
- Spectral response to ~25% bandwidth channels spanning the optical range of 10-1000 GHz.
- Optical coupling that will match to telescopes with f/1.5-f/3 optics.
- Monolithic fabrication of sub-arrays efficiently packaged to focal planes with total counts of 10,000-100,000.
- Must readily integrate into multiplexing that will limit loading on the focal plane to manageable levels (practically, corresponds to a cable count reduction of a factor of ~100).
- Warm electronics that are compatible with the power and radiation demands of an L2 satellite.
- A mixture of direct and coherent technologies that will allow for further systematic cross-checks, especially at the low frequency synchrotron monitor channels (40 GHz and lower).
- A suite of ground/suborbital demonstrations to understand systematic challenges with these technologies in advance. The resulting science papers need to show plausible control of systematics down to r~1e-4.</t>
  </si>
  <si>
    <t>Proven technologies (grating spectrometers on Chandra and X-ray Multi-mirror Mission-Newton, XMM-Newton) fall short in efficiency, collecting area, and resolving power, by factors of 5-10. There are two technology candidates with potential to meet strategic spectrometer performance: Off-plane reflection gratings (OPG) and Critical-Angle Transmission (CAT) gratings. High-efficiency blazed (sawtooth groove profile) OPGs have been demonstrated that place &gt; 50% of the incident soft X-ray light into the diffracted orders. Separately, individual laminar groove profile OPGs have demonstrated R &gt; 2200-4500. Recently, a pair of aligned CAT gratings has achieved R ~ 12,000. Over 40% diffraction efficiency has been demonstrated with CAT gratings, but only over a narrow band. Both technologies have been vetted at TRL 4 in 2016, but TRL 4 has been questioned for Lynx performance. Currently no gratings exist that perform at a strategic level, simultaneously providing reasonably large form factor, and the required high diffraction efficiency over the whole grating area and high enough resolving power. 
References:
"X-Ray Performance of Critical-angle Transmission Grating Prototypes for the Arcus Mission", Ralf K. Heilmann et al 2022 ApJ 934 171
“Manufacture and Performance of Blazed Soft X-ray Transmission Gratings for Arcus and Lynx,” R. K. Heilmann et al., Proc. SPIE 11822, 1182215 (2021). --- “Toward Volume Manufacturing of High-Performance Soft X-ray Critical-Angle Transmission Gratings,” R. K. Heilmann et al; Proc. SPIE 11444, 114441H (2020). 
“Demonstration of Resolving Power λ/Δλ &gt; 10,000 for a Space-Based X-ray Transmission Grating
Spectrometer,” R. K. Heilmann et al., Appl. Opt. 58, 1223 (2019). --- “Large-format X-Ray Reflection Grating Operated in an Echelle-like Mounting,” C. T. deRoo et al., Ap. J. 897, 92 (2020). --- “ Performance Testing of a Large-Format X-ray Reflection Grating Prototype for a Suborbital Rocket Payload,” B. D. Donovan et al., J. Astron. Instrum. 9(3), 2050017 (2020). --- Lynx Concept Study Report: https://wwwastro.msfc.nasa.gov/lynx/docs/LynxConceptStudy.pdf. --- “Fabrication and Diffraction Efficiency of a Large-format, Replicated X-ray Reflection Grating,” D. M. Miles et al., ApJ, 869, 95 (2018). --- “Reflection grating concept for the Lynx X-ray Grating Spectrograph,” R. L. McEntaffer, JATIS, 5(2), 021002 (2019).</t>
  </si>
  <si>
    <t>Low-Power Readout and Multiplexing for CMB Detectors</t>
  </si>
  <si>
    <t>Charged-Particle-Discriminating X-ray/Gamma-ray Detectors</t>
  </si>
  <si>
    <t>Large-Aperture Deployable Antennas for Far-IR/THz/sub-mm Astronomy for Frequencies Above 100 GHz</t>
  </si>
  <si>
    <t>UV/Opt/Near-IR Tunable Narrowband Imaging Capability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</si>
</sst>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3" x14ac:knownFonts="1">
    <font>
      <sz val="11"/>
      <color theme="1"/>
      <name val="Calibri"/>
      <family val="2"/>
      <scheme val="minor"/>
    </font>
    <font>
      <b/>
      <sz val="11"/>
      <color theme="1"/>
      <name val="Calibri"/>
      <family val="2"/>
      <scheme val="minor"/>
    </font>
    <font>
      <b/>
      <sz val="8"/>
      <color theme="1"/>
      <name val="Arial Narrow"/>
      <family val="2"/>
    </font>
    <font>
      <b/>
      <sz val="8"/>
      <name val="Arial Narrow"/>
      <family val="2"/>
    </font>
    <font>
      <sz val="8"/>
      <name val="Arial Narrow"/>
      <family val="2"/>
    </font>
    <font>
      <vertAlign val="superscript"/>
      <sz val="8"/>
      <name val="Arial Narrow"/>
      <family val="2"/>
    </font>
    <font>
      <strike/>
      <sz val="8"/>
      <name val="Arial Narrow"/>
      <family val="2"/>
    </font>
    <font>
      <sz val="12"/>
      <color theme="1"/>
      <name val="Calibri"/>
      <family val="2"/>
      <scheme val="minor"/>
    </font>
    <font>
      <u/>
      <sz val="8"/>
      <name val="Arial Narrow"/>
      <family val="2"/>
    </font>
    <font>
      <sz val="10"/>
      <name val="Verdana"/>
      <family val="2"/>
    </font>
    <font>
      <b/>
      <sz val="10"/>
      <color theme="1"/>
      <name val="Calibri"/>
      <family val="2"/>
      <scheme val="minor"/>
    </font>
    <font>
      <sz val="10"/>
      <color theme="1"/>
      <name val="Calibri"/>
      <family val="2"/>
      <scheme val="minor"/>
    </font>
    <font>
      <i/>
      <sz val="8"/>
      <name val="Arial Narrow"/>
      <family val="2"/>
    </font>
  </fonts>
  <fills count="5">
    <fill>
      <patternFill patternType="none"/>
    </fill>
    <fill>
      <patternFill patternType="gray125"/>
    </fill>
    <fill>
      <patternFill patternType="solid">
        <fgColor rgb="FF19C3FF"/>
        <bgColor rgb="FF19C3FF"/>
      </patternFill>
    </fill>
    <fill>
      <patternFill patternType="solid">
        <fgColor rgb="FFFF0000"/>
        <bgColor rgb="FFFF0000"/>
      </patternFill>
    </fill>
    <fill>
      <patternFill patternType="solid">
        <fgColor rgb="FF00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7" fillId="0" borderId="0"/>
    <xf numFmtId="0" fontId="9" fillId="0" borderId="0"/>
  </cellStyleXfs>
  <cellXfs count="44">
    <xf numFmtId="0" fontId="0" fillId="0" borderId="0" xfId="0"/>
    <xf numFmtId="0" fontId="0" fillId="0" borderId="0" xfId="0" applyAlignment="1">
      <alignment vertical="top"/>
    </xf>
    <xf numFmtId="0" fontId="0" fillId="0" borderId="0" xfId="0" applyAlignment="1">
      <alignment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1" xfId="0" quotePrefix="1" applyFont="1" applyBorder="1" applyAlignment="1">
      <alignment horizontal="center" vertical="top" wrapText="1"/>
    </xf>
    <xf numFmtId="0" fontId="3" fillId="0" borderId="1" xfId="0" applyFont="1" applyBorder="1" applyAlignment="1">
      <alignment vertical="top"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8" fillId="0" borderId="1" xfId="0" applyFont="1" applyBorder="1" applyAlignment="1">
      <alignment vertical="top" wrapText="1"/>
    </xf>
    <xf numFmtId="16" fontId="4" fillId="0" borderId="1" xfId="0" quotePrefix="1" applyNumberFormat="1" applyFont="1" applyBorder="1" applyAlignment="1">
      <alignment horizontal="center" vertical="top" wrapText="1"/>
    </xf>
    <xf numFmtId="0" fontId="3" fillId="0" borderId="1" xfId="0" applyFont="1" applyBorder="1" applyAlignment="1">
      <alignment horizontal="left" vertical="top" wrapText="1"/>
    </xf>
    <xf numFmtId="0" fontId="1" fillId="0" borderId="0" xfId="0" applyFont="1" applyFill="1" applyBorder="1" applyAlignment="1">
      <alignment horizontal="right" vertical="center" wrapText="1"/>
    </xf>
    <xf numFmtId="0" fontId="1"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center" vertical="center"/>
    </xf>
    <xf numFmtId="0" fontId="10" fillId="0" borderId="0" xfId="0" applyFont="1" applyAlignment="1">
      <alignment horizontal="center" vertical="center"/>
    </xf>
    <xf numFmtId="0" fontId="1" fillId="0" borderId="0" xfId="0" applyFont="1" applyAlignment="1">
      <alignment horizontal="right" vertical="center"/>
    </xf>
    <xf numFmtId="0" fontId="2" fillId="2" borderId="1" xfId="0" applyFont="1" applyFill="1" applyBorder="1" applyAlignment="1">
      <alignment horizontal="center" vertical="center" wrapText="1"/>
    </xf>
    <xf numFmtId="0" fontId="10" fillId="0" borderId="0" xfId="0" applyFont="1" applyAlignment="1">
      <alignment vertical="center"/>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3" fillId="0" borderId="1" xfId="0" quotePrefix="1" applyFont="1" applyBorder="1" applyAlignment="1">
      <alignment horizontal="center" vertical="top" wrapText="1"/>
    </xf>
    <xf numFmtId="0" fontId="4" fillId="0" borderId="1" xfId="0" applyFont="1" applyFill="1" applyBorder="1" applyAlignment="1">
      <alignment horizontal="left" vertical="top" wrapText="1"/>
    </xf>
    <xf numFmtId="0" fontId="4" fillId="0" borderId="1" xfId="0" quotePrefix="1" applyFont="1" applyFill="1" applyBorder="1" applyAlignment="1">
      <alignment horizontal="center" vertical="top" wrapText="1"/>
    </xf>
    <xf numFmtId="0" fontId="4" fillId="0" borderId="1" xfId="0" applyFont="1" applyFill="1" applyBorder="1" applyAlignment="1">
      <alignment horizontal="center" vertical="center" wrapText="1"/>
    </xf>
    <xf numFmtId="0" fontId="3" fillId="0" borderId="1" xfId="0" applyFont="1" applyFill="1" applyBorder="1" applyAlignment="1">
      <alignment vertical="top" wrapText="1"/>
    </xf>
    <xf numFmtId="0" fontId="2" fillId="3"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164" fontId="4" fillId="0" borderId="1" xfId="0" applyNumberFormat="1" applyFont="1" applyBorder="1" applyAlignment="1">
      <alignment horizontal="center" vertical="center" wrapText="1"/>
    </xf>
    <xf numFmtId="0" fontId="12" fillId="0" borderId="1" xfId="0" applyFont="1" applyBorder="1" applyAlignment="1">
      <alignment vertical="top" wrapText="1"/>
    </xf>
    <xf numFmtId="49" fontId="4" fillId="0" borderId="1" xfId="0" applyNumberFormat="1" applyFont="1" applyBorder="1" applyAlignment="1">
      <alignment horizontal="center" vertical="center" wrapText="1"/>
    </xf>
    <xf numFmtId="0" fontId="3" fillId="0" borderId="2"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10" fillId="0" borderId="0" xfId="0" applyFont="1" applyBorder="1" applyAlignment="1">
      <alignment vertical="center"/>
    </xf>
    <xf numFmtId="0" fontId="1" fillId="0" borderId="0" xfId="0" applyFont="1" applyBorder="1" applyAlignment="1">
      <alignment horizontal="right" vertical="center" indent="1"/>
    </xf>
    <xf numFmtId="0" fontId="4" fillId="0" borderId="2" xfId="0" applyFont="1" applyFill="1" applyBorder="1" applyAlignment="1">
      <alignment vertical="top" wrapText="1"/>
    </xf>
    <xf numFmtId="0" fontId="4" fillId="0" borderId="2" xfId="0" applyFont="1" applyBorder="1" applyAlignment="1">
      <alignment vertical="top" wrapText="1"/>
    </xf>
    <xf numFmtId="0" fontId="8" fillId="0" borderId="2" xfId="0" applyFont="1" applyBorder="1" applyAlignment="1">
      <alignment vertical="top" wrapText="1"/>
    </xf>
    <xf numFmtId="0" fontId="2" fillId="2" borderId="2" xfId="0" applyFont="1" applyFill="1" applyBorder="1" applyAlignment="1">
      <alignment horizontal="center" vertical="center" wrapText="1"/>
    </xf>
    <xf numFmtId="0" fontId="0" fillId="0" borderId="0" xfId="0" applyBorder="1" applyAlignment="1">
      <alignment horizontal="left"/>
    </xf>
    <xf numFmtId="0" fontId="10" fillId="0" borderId="0" xfId="0" applyFont="1" applyBorder="1" applyAlignment="1">
      <alignment horizontal="center" vertical="center"/>
    </xf>
  </cellXfs>
  <cellStyles count="3">
    <cellStyle name="Normal" xfId="0" builtinId="0"/>
    <cellStyle name="Normal 2" xfId="1" xr:uid="{647F7633-2F64-448B-AC1C-ACCFE51D3828}"/>
    <cellStyle name="Normal 3" xfId="2" xr:uid="{C94AC9C5-2E96-418C-ABD6-98BD06BDCC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i.adsabs.harvard.edu/abs/2021APh...12602529A/" TargetMode="External"/><Relationship Id="rId2" Type="http://schemas.openxmlformats.org/officeDocument/2006/relationships/hyperlink" Target="https://www.nist.gov/programs-projects/microcalorimeter-spectrometers-x-ray-and-gamma-ray-spectroscopy" TargetMode="External"/><Relationship Id="rId1" Type="http://schemas.openxmlformats.org/officeDocument/2006/relationships/hyperlink" Target="https://doi.org/10.17226/2614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D80B1-E6E1-45DE-AFEA-0B3F022590AA}">
  <dimension ref="A1:J74"/>
  <sheetViews>
    <sheetView tabSelected="1" zoomScale="120" zoomScaleNormal="120" workbookViewId="0">
      <pane xSplit="3" ySplit="1" topLeftCell="D59" activePane="bottomRight" state="frozen"/>
      <selection pane="topRight" activeCell="D1" sqref="D1"/>
      <selection pane="bottomLeft" activeCell="A2" sqref="A2"/>
      <selection pane="bottomRight" activeCell="B60" sqref="B60"/>
    </sheetView>
  </sheetViews>
  <sheetFormatPr defaultRowHeight="15" x14ac:dyDescent="0.25"/>
  <cols>
    <col min="1" max="1" width="9.140625" style="2"/>
    <col min="2" max="2" width="24.28515625" customWidth="1"/>
    <col min="3" max="3" width="7.85546875" style="1" customWidth="1"/>
    <col min="4" max="4" width="81" style="1" customWidth="1"/>
    <col min="5" max="5" width="101.7109375" style="1" customWidth="1"/>
    <col min="6" max="6" width="9.5703125" style="1" bestFit="1" customWidth="1"/>
    <col min="7" max="7" width="103.85546875" style="1" customWidth="1"/>
    <col min="8" max="8" width="61.5703125" style="1" customWidth="1"/>
    <col min="9" max="14" width="61.5703125" customWidth="1"/>
  </cols>
  <sheetData>
    <row r="1" spans="1:10" ht="15.75" thickBot="1" x14ac:dyDescent="0.3">
      <c r="A1" s="19" t="s">
        <v>0</v>
      </c>
      <c r="B1" s="19" t="s">
        <v>1</v>
      </c>
      <c r="C1" s="35" t="s">
        <v>326</v>
      </c>
      <c r="D1" s="41" t="s">
        <v>3</v>
      </c>
      <c r="E1" s="19" t="s">
        <v>4</v>
      </c>
      <c r="F1" s="19" t="s">
        <v>5</v>
      </c>
      <c r="G1" s="19" t="s">
        <v>6</v>
      </c>
      <c r="H1" s="19" t="s">
        <v>420</v>
      </c>
      <c r="I1" s="19" t="s">
        <v>7</v>
      </c>
      <c r="J1" s="19" t="s">
        <v>2</v>
      </c>
    </row>
    <row r="2" spans="1:10" ht="39" thickBot="1" x14ac:dyDescent="0.3">
      <c r="A2" s="9" t="s">
        <v>207</v>
      </c>
      <c r="B2" s="12" t="s">
        <v>245</v>
      </c>
      <c r="C2" s="34">
        <v>1</v>
      </c>
      <c r="D2" s="39" t="s">
        <v>318</v>
      </c>
      <c r="E2" s="3" t="s">
        <v>373</v>
      </c>
      <c r="F2" s="4">
        <v>3</v>
      </c>
      <c r="G2" s="3" t="s">
        <v>374</v>
      </c>
      <c r="H2" s="3" t="s">
        <v>211</v>
      </c>
      <c r="I2" s="3" t="s">
        <v>238</v>
      </c>
      <c r="J2" s="3" t="s">
        <v>375</v>
      </c>
    </row>
    <row r="3" spans="1:10" ht="26.25" thickBot="1" x14ac:dyDescent="0.3">
      <c r="A3" s="9" t="s">
        <v>207</v>
      </c>
      <c r="B3" s="12" t="s">
        <v>246</v>
      </c>
      <c r="C3" s="34">
        <v>1</v>
      </c>
      <c r="D3" s="39" t="s">
        <v>319</v>
      </c>
      <c r="E3" s="3" t="s">
        <v>247</v>
      </c>
      <c r="F3" s="4">
        <v>2</v>
      </c>
      <c r="G3" s="3" t="s">
        <v>248</v>
      </c>
      <c r="H3" s="3" t="s">
        <v>211</v>
      </c>
      <c r="I3" s="3" t="s">
        <v>238</v>
      </c>
      <c r="J3" s="3" t="s">
        <v>375</v>
      </c>
    </row>
    <row r="4" spans="1:10" ht="153.75" thickBot="1" x14ac:dyDescent="0.3">
      <c r="A4" s="9" t="s">
        <v>207</v>
      </c>
      <c r="B4" s="12" t="s">
        <v>376</v>
      </c>
      <c r="C4" s="34">
        <v>1</v>
      </c>
      <c r="D4" s="39" t="s">
        <v>208</v>
      </c>
      <c r="E4" s="3" t="s">
        <v>209</v>
      </c>
      <c r="F4" s="4">
        <v>3</v>
      </c>
      <c r="G4" s="3" t="s">
        <v>313</v>
      </c>
      <c r="H4" s="3" t="s">
        <v>210</v>
      </c>
      <c r="I4" s="3" t="s">
        <v>237</v>
      </c>
      <c r="J4" s="3" t="s">
        <v>375</v>
      </c>
    </row>
    <row r="5" spans="1:10" ht="115.5" thickBot="1" x14ac:dyDescent="0.3">
      <c r="A5" s="19" t="s">
        <v>8</v>
      </c>
      <c r="B5" s="21" t="s">
        <v>266</v>
      </c>
      <c r="C5" s="34">
        <v>1</v>
      </c>
      <c r="D5" s="38" t="s">
        <v>16</v>
      </c>
      <c r="E5" s="22" t="s">
        <v>17</v>
      </c>
      <c r="F5" s="23">
        <v>3</v>
      </c>
      <c r="G5" s="22" t="s">
        <v>200</v>
      </c>
      <c r="H5" s="22" t="s">
        <v>18</v>
      </c>
      <c r="I5" s="22" t="s">
        <v>19</v>
      </c>
      <c r="J5" s="22" t="s">
        <v>20</v>
      </c>
    </row>
    <row r="6" spans="1:10" ht="128.25" thickBot="1" x14ac:dyDescent="0.3">
      <c r="A6" s="29" t="s">
        <v>111</v>
      </c>
      <c r="B6" s="12" t="s">
        <v>264</v>
      </c>
      <c r="C6" s="34">
        <v>1</v>
      </c>
      <c r="D6" s="39" t="s">
        <v>123</v>
      </c>
      <c r="E6" s="3" t="s">
        <v>124</v>
      </c>
      <c r="F6" s="8">
        <v>3</v>
      </c>
      <c r="G6" s="3" t="s">
        <v>423</v>
      </c>
      <c r="H6" s="3" t="s">
        <v>125</v>
      </c>
      <c r="I6" s="3" t="s">
        <v>126</v>
      </c>
      <c r="J6" s="3" t="s">
        <v>327</v>
      </c>
    </row>
    <row r="7" spans="1:10" ht="243" thickBot="1" x14ac:dyDescent="0.3">
      <c r="A7" s="29" t="s">
        <v>111</v>
      </c>
      <c r="B7" s="12" t="s">
        <v>199</v>
      </c>
      <c r="C7" s="34">
        <v>1</v>
      </c>
      <c r="D7" s="39" t="s">
        <v>181</v>
      </c>
      <c r="E7" s="3" t="s">
        <v>182</v>
      </c>
      <c r="F7" s="31">
        <v>45356</v>
      </c>
      <c r="G7" s="5" t="s">
        <v>183</v>
      </c>
      <c r="H7" s="3" t="s">
        <v>184</v>
      </c>
      <c r="I7" s="3" t="s">
        <v>185</v>
      </c>
      <c r="J7" s="3" t="s">
        <v>186</v>
      </c>
    </row>
    <row r="8" spans="1:10" ht="281.25" thickBot="1" x14ac:dyDescent="0.3">
      <c r="A8" s="19" t="s">
        <v>8</v>
      </c>
      <c r="B8" s="12" t="s">
        <v>349</v>
      </c>
      <c r="C8" s="34">
        <v>1</v>
      </c>
      <c r="D8" s="39" t="s">
        <v>284</v>
      </c>
      <c r="E8" s="12" t="s">
        <v>285</v>
      </c>
      <c r="F8" s="24" t="s">
        <v>62</v>
      </c>
      <c r="G8" s="5" t="s">
        <v>286</v>
      </c>
      <c r="H8" s="5" t="s">
        <v>106</v>
      </c>
      <c r="I8" s="5" t="s">
        <v>107</v>
      </c>
      <c r="J8" s="5" t="s">
        <v>287</v>
      </c>
    </row>
    <row r="9" spans="1:10" ht="217.5" thickBot="1" x14ac:dyDescent="0.3">
      <c r="A9" s="29" t="s">
        <v>111</v>
      </c>
      <c r="B9" s="12" t="s">
        <v>265</v>
      </c>
      <c r="C9" s="34">
        <v>1</v>
      </c>
      <c r="D9" s="39" t="s">
        <v>127</v>
      </c>
      <c r="E9" s="3" t="s">
        <v>426</v>
      </c>
      <c r="F9" s="30" t="s">
        <v>39</v>
      </c>
      <c r="G9" s="3" t="s">
        <v>234</v>
      </c>
      <c r="H9" s="3" t="s">
        <v>128</v>
      </c>
      <c r="I9" s="3" t="s">
        <v>129</v>
      </c>
      <c r="J9" s="3" t="s">
        <v>328</v>
      </c>
    </row>
    <row r="10" spans="1:10" ht="90" thickBot="1" x14ac:dyDescent="0.3">
      <c r="A10" s="19" t="s">
        <v>8</v>
      </c>
      <c r="B10" s="21" t="s">
        <v>283</v>
      </c>
      <c r="C10" s="34">
        <v>1</v>
      </c>
      <c r="D10" s="38" t="s">
        <v>40</v>
      </c>
      <c r="E10" s="22" t="s">
        <v>41</v>
      </c>
      <c r="F10" s="23">
        <v>4</v>
      </c>
      <c r="G10" s="22" t="s">
        <v>42</v>
      </c>
      <c r="H10" s="22" t="s">
        <v>43</v>
      </c>
      <c r="I10" s="22" t="s">
        <v>44</v>
      </c>
      <c r="J10" s="22" t="s">
        <v>45</v>
      </c>
    </row>
    <row r="11" spans="1:10" ht="319.5" thickBot="1" x14ac:dyDescent="0.3">
      <c r="A11" s="19" t="s">
        <v>8</v>
      </c>
      <c r="B11" s="12" t="s">
        <v>348</v>
      </c>
      <c r="C11" s="34">
        <v>1</v>
      </c>
      <c r="D11" s="39" t="s">
        <v>296</v>
      </c>
      <c r="E11" s="5" t="s">
        <v>297</v>
      </c>
      <c r="F11" s="4">
        <v>3</v>
      </c>
      <c r="G11" s="5" t="s">
        <v>298</v>
      </c>
      <c r="H11" s="5" t="s">
        <v>96</v>
      </c>
      <c r="I11" s="5" t="s">
        <v>97</v>
      </c>
      <c r="J11" s="5" t="s">
        <v>299</v>
      </c>
    </row>
    <row r="12" spans="1:10" ht="128.25" thickBot="1" x14ac:dyDescent="0.3">
      <c r="A12" s="29" t="s">
        <v>111</v>
      </c>
      <c r="B12" s="12" t="s">
        <v>351</v>
      </c>
      <c r="C12" s="34">
        <v>1</v>
      </c>
      <c r="D12" s="39" t="s">
        <v>377</v>
      </c>
      <c r="E12" s="3" t="s">
        <v>130</v>
      </c>
      <c r="F12" s="31">
        <v>45355</v>
      </c>
      <c r="G12" s="3" t="s">
        <v>235</v>
      </c>
      <c r="H12" s="3" t="s">
        <v>131</v>
      </c>
      <c r="I12" s="3" t="s">
        <v>132</v>
      </c>
      <c r="J12" s="3" t="s">
        <v>329</v>
      </c>
    </row>
    <row r="13" spans="1:10" ht="243" thickBot="1" x14ac:dyDescent="0.3">
      <c r="A13" s="19" t="s">
        <v>8</v>
      </c>
      <c r="B13" s="12" t="s">
        <v>350</v>
      </c>
      <c r="C13" s="34">
        <v>1</v>
      </c>
      <c r="D13" s="39" t="s">
        <v>304</v>
      </c>
      <c r="E13" s="5" t="s">
        <v>305</v>
      </c>
      <c r="F13" s="6" t="s">
        <v>39</v>
      </c>
      <c r="G13" s="5" t="s">
        <v>306</v>
      </c>
      <c r="H13" s="5" t="s">
        <v>102</v>
      </c>
      <c r="I13" s="5" t="s">
        <v>103</v>
      </c>
      <c r="J13" s="5" t="s">
        <v>307</v>
      </c>
    </row>
    <row r="14" spans="1:10" ht="409.6" thickBot="1" x14ac:dyDescent="0.3">
      <c r="A14" s="9" t="s">
        <v>207</v>
      </c>
      <c r="B14" s="12" t="s">
        <v>378</v>
      </c>
      <c r="C14" s="34">
        <v>1</v>
      </c>
      <c r="D14" s="39" t="s">
        <v>379</v>
      </c>
      <c r="E14" s="3" t="s">
        <v>424</v>
      </c>
      <c r="F14" s="4" t="s">
        <v>231</v>
      </c>
      <c r="G14" s="3" t="s">
        <v>380</v>
      </c>
      <c r="H14" s="3" t="s">
        <v>244</v>
      </c>
      <c r="I14" s="3" t="s">
        <v>232</v>
      </c>
      <c r="J14" s="3" t="s">
        <v>381</v>
      </c>
    </row>
    <row r="15" spans="1:10" ht="255.75" thickBot="1" x14ac:dyDescent="0.3">
      <c r="A15" s="19" t="s">
        <v>8</v>
      </c>
      <c r="B15" s="21" t="s">
        <v>352</v>
      </c>
      <c r="C15" s="34">
        <v>1</v>
      </c>
      <c r="D15" s="38" t="s">
        <v>292</v>
      </c>
      <c r="E15" s="21" t="s">
        <v>293</v>
      </c>
      <c r="F15" s="23">
        <v>4</v>
      </c>
      <c r="G15" s="21" t="s">
        <v>294</v>
      </c>
      <c r="H15" s="25" t="s">
        <v>95</v>
      </c>
      <c r="I15" s="25" t="s">
        <v>94</v>
      </c>
      <c r="J15" s="25" t="s">
        <v>295</v>
      </c>
    </row>
    <row r="16" spans="1:10" ht="281.25" thickBot="1" x14ac:dyDescent="0.3">
      <c r="A16" s="19" t="s">
        <v>8</v>
      </c>
      <c r="B16" s="21" t="s">
        <v>353</v>
      </c>
      <c r="C16" s="34">
        <v>1</v>
      </c>
      <c r="D16" s="38" t="s">
        <v>288</v>
      </c>
      <c r="E16" s="21" t="s">
        <v>289</v>
      </c>
      <c r="F16" s="23">
        <v>3</v>
      </c>
      <c r="G16" s="21" t="s">
        <v>290</v>
      </c>
      <c r="H16" s="25" t="s">
        <v>93</v>
      </c>
      <c r="I16" s="25" t="s">
        <v>94</v>
      </c>
      <c r="J16" s="25" t="s">
        <v>291</v>
      </c>
    </row>
    <row r="17" spans="1:10" ht="179.25" thickBot="1" x14ac:dyDescent="0.3">
      <c r="A17" s="29" t="s">
        <v>111</v>
      </c>
      <c r="B17" s="12" t="s">
        <v>354</v>
      </c>
      <c r="C17" s="34">
        <v>1</v>
      </c>
      <c r="D17" s="39" t="s">
        <v>137</v>
      </c>
      <c r="E17" s="3" t="s">
        <v>382</v>
      </c>
      <c r="F17" s="31">
        <v>45355</v>
      </c>
      <c r="G17" s="3" t="s">
        <v>138</v>
      </c>
      <c r="H17" s="3" t="s">
        <v>139</v>
      </c>
      <c r="I17" s="3" t="s">
        <v>140</v>
      </c>
      <c r="J17" s="3" t="s">
        <v>330</v>
      </c>
    </row>
    <row r="18" spans="1:10" ht="179.25" thickBot="1" x14ac:dyDescent="0.3">
      <c r="A18" s="9" t="s">
        <v>207</v>
      </c>
      <c r="B18" s="12" t="s">
        <v>257</v>
      </c>
      <c r="C18" s="34">
        <v>1</v>
      </c>
      <c r="D18" s="39" t="s">
        <v>213</v>
      </c>
      <c r="E18" s="3" t="s">
        <v>214</v>
      </c>
      <c r="F18" s="4">
        <v>4</v>
      </c>
      <c r="G18" s="3" t="s">
        <v>317</v>
      </c>
      <c r="H18" s="3" t="s">
        <v>215</v>
      </c>
      <c r="I18" s="3" t="s">
        <v>241</v>
      </c>
      <c r="J18" s="3" t="s">
        <v>375</v>
      </c>
    </row>
    <row r="19" spans="1:10" ht="370.5" thickBot="1" x14ac:dyDescent="0.3">
      <c r="A19" s="29" t="s">
        <v>111</v>
      </c>
      <c r="B19" s="12" t="s">
        <v>267</v>
      </c>
      <c r="C19" s="34">
        <v>1</v>
      </c>
      <c r="D19" s="39" t="s">
        <v>141</v>
      </c>
      <c r="E19" s="5" t="s">
        <v>142</v>
      </c>
      <c r="F19" s="31">
        <v>45355</v>
      </c>
      <c r="G19" s="3" t="s">
        <v>236</v>
      </c>
      <c r="H19" s="5" t="s">
        <v>143</v>
      </c>
      <c r="I19" s="5" t="s">
        <v>144</v>
      </c>
      <c r="J19" s="3" t="s">
        <v>331</v>
      </c>
    </row>
    <row r="20" spans="1:10" ht="243" thickBot="1" x14ac:dyDescent="0.3">
      <c r="A20" s="19" t="s">
        <v>8</v>
      </c>
      <c r="B20" s="12" t="s">
        <v>300</v>
      </c>
      <c r="C20" s="34">
        <v>1</v>
      </c>
      <c r="D20" s="39" t="s">
        <v>98</v>
      </c>
      <c r="E20" s="5" t="s">
        <v>301</v>
      </c>
      <c r="F20" s="6" t="s">
        <v>99</v>
      </c>
      <c r="G20" s="12" t="s">
        <v>302</v>
      </c>
      <c r="H20" s="5" t="s">
        <v>100</v>
      </c>
      <c r="I20" s="5" t="s">
        <v>101</v>
      </c>
      <c r="J20" s="5" t="s">
        <v>303</v>
      </c>
    </row>
    <row r="21" spans="1:10" ht="128.25" thickBot="1" x14ac:dyDescent="0.3">
      <c r="A21" s="9" t="s">
        <v>207</v>
      </c>
      <c r="B21" s="12" t="s">
        <v>268</v>
      </c>
      <c r="C21" s="34">
        <v>1</v>
      </c>
      <c r="D21" s="39" t="s">
        <v>314</v>
      </c>
      <c r="E21" s="3" t="s">
        <v>315</v>
      </c>
      <c r="F21" s="4">
        <v>3</v>
      </c>
      <c r="G21" s="3" t="s">
        <v>316</v>
      </c>
      <c r="H21" s="3" t="s">
        <v>211</v>
      </c>
      <c r="I21" s="3" t="s">
        <v>238</v>
      </c>
      <c r="J21" s="3" t="s">
        <v>375</v>
      </c>
    </row>
    <row r="22" spans="1:10" ht="192" thickBot="1" x14ac:dyDescent="0.3">
      <c r="A22" s="19" t="s">
        <v>8</v>
      </c>
      <c r="B22" s="12" t="s">
        <v>308</v>
      </c>
      <c r="C22" s="34">
        <v>1</v>
      </c>
      <c r="D22" s="39" t="s">
        <v>309</v>
      </c>
      <c r="E22" s="12" t="s">
        <v>310</v>
      </c>
      <c r="F22" s="6" t="s">
        <v>108</v>
      </c>
      <c r="G22" s="5" t="s">
        <v>311</v>
      </c>
      <c r="H22" s="5" t="s">
        <v>109</v>
      </c>
      <c r="I22" s="5" t="s">
        <v>110</v>
      </c>
      <c r="J22" s="5" t="s">
        <v>312</v>
      </c>
    </row>
    <row r="23" spans="1:10" ht="39" thickBot="1" x14ac:dyDescent="0.3">
      <c r="A23" s="9" t="s">
        <v>207</v>
      </c>
      <c r="B23" s="12" t="s">
        <v>346</v>
      </c>
      <c r="C23" s="34">
        <v>1</v>
      </c>
      <c r="D23" s="39" t="s">
        <v>226</v>
      </c>
      <c r="E23" s="10" t="s">
        <v>243</v>
      </c>
      <c r="F23" s="11" t="s">
        <v>39</v>
      </c>
      <c r="G23" s="3" t="s">
        <v>227</v>
      </c>
      <c r="H23" s="3" t="s">
        <v>228</v>
      </c>
      <c r="I23" s="3" t="s">
        <v>241</v>
      </c>
      <c r="J23" s="3" t="s">
        <v>383</v>
      </c>
    </row>
    <row r="24" spans="1:10" ht="294" thickBot="1" x14ac:dyDescent="0.3">
      <c r="A24" s="9" t="s">
        <v>207</v>
      </c>
      <c r="B24" s="12" t="s">
        <v>347</v>
      </c>
      <c r="C24" s="34">
        <v>1</v>
      </c>
      <c r="D24" s="39" t="s">
        <v>229</v>
      </c>
      <c r="E24" s="3" t="s">
        <v>384</v>
      </c>
      <c r="F24" s="4">
        <v>4</v>
      </c>
      <c r="G24" s="3" t="s">
        <v>385</v>
      </c>
      <c r="H24" s="3" t="s">
        <v>230</v>
      </c>
      <c r="I24" s="3" t="s">
        <v>241</v>
      </c>
      <c r="J24" s="3" t="s">
        <v>383</v>
      </c>
    </row>
    <row r="25" spans="1:10" ht="128.25" thickBot="1" x14ac:dyDescent="0.3">
      <c r="A25" s="19" t="s">
        <v>8</v>
      </c>
      <c r="B25" s="21" t="s">
        <v>273</v>
      </c>
      <c r="C25" s="34">
        <v>2</v>
      </c>
      <c r="D25" s="38" t="s">
        <v>87</v>
      </c>
      <c r="E25" s="22" t="s">
        <v>88</v>
      </c>
      <c r="F25" s="23" t="s">
        <v>89</v>
      </c>
      <c r="G25" s="22" t="s">
        <v>90</v>
      </c>
      <c r="H25" s="22" t="s">
        <v>386</v>
      </c>
      <c r="I25" s="22" t="s">
        <v>91</v>
      </c>
      <c r="J25" s="22" t="s">
        <v>92</v>
      </c>
    </row>
    <row r="26" spans="1:10" ht="192" thickBot="1" x14ac:dyDescent="0.3">
      <c r="A26" s="29" t="s">
        <v>111</v>
      </c>
      <c r="B26" s="12" t="s">
        <v>270</v>
      </c>
      <c r="C26" s="34">
        <v>2</v>
      </c>
      <c r="D26" s="40" t="s">
        <v>332</v>
      </c>
      <c r="E26" s="3" t="s">
        <v>387</v>
      </c>
      <c r="F26" s="8">
        <v>3</v>
      </c>
      <c r="G26" s="3" t="s">
        <v>120</v>
      </c>
      <c r="H26" s="3" t="s">
        <v>121</v>
      </c>
      <c r="I26" s="3" t="s">
        <v>122</v>
      </c>
      <c r="J26" s="3" t="s">
        <v>333</v>
      </c>
    </row>
    <row r="27" spans="1:10" ht="77.25" thickBot="1" x14ac:dyDescent="0.3">
      <c r="A27" s="19" t="s">
        <v>8</v>
      </c>
      <c r="B27" s="21" t="s">
        <v>355</v>
      </c>
      <c r="C27" s="34">
        <v>2</v>
      </c>
      <c r="D27" s="38" t="s">
        <v>10</v>
      </c>
      <c r="E27" s="22" t="s">
        <v>11</v>
      </c>
      <c r="F27" s="23">
        <v>3</v>
      </c>
      <c r="G27" s="22" t="s">
        <v>12</v>
      </c>
      <c r="H27" s="22" t="s">
        <v>13</v>
      </c>
      <c r="I27" s="22" t="s">
        <v>14</v>
      </c>
      <c r="J27" s="22" t="s">
        <v>15</v>
      </c>
    </row>
    <row r="28" spans="1:10" ht="51.75" thickBot="1" x14ac:dyDescent="0.3">
      <c r="A28" s="19" t="s">
        <v>8</v>
      </c>
      <c r="B28" s="21" t="s">
        <v>277</v>
      </c>
      <c r="C28" s="34">
        <v>2</v>
      </c>
      <c r="D28" s="38" t="s">
        <v>388</v>
      </c>
      <c r="E28" s="27" t="s">
        <v>84</v>
      </c>
      <c r="F28" s="23">
        <v>3</v>
      </c>
      <c r="G28" s="22" t="s">
        <v>421</v>
      </c>
      <c r="H28" s="22" t="s">
        <v>389</v>
      </c>
      <c r="I28" s="22" t="s">
        <v>85</v>
      </c>
      <c r="J28" s="22" t="s">
        <v>86</v>
      </c>
    </row>
    <row r="29" spans="1:10" ht="128.25" thickBot="1" x14ac:dyDescent="0.3">
      <c r="A29" s="19" t="s">
        <v>8</v>
      </c>
      <c r="B29" s="21" t="s">
        <v>356</v>
      </c>
      <c r="C29" s="34">
        <v>2</v>
      </c>
      <c r="D29" s="38" t="s">
        <v>201</v>
      </c>
      <c r="E29" s="22" t="s">
        <v>21</v>
      </c>
      <c r="F29" s="23">
        <v>2</v>
      </c>
      <c r="G29" s="22" t="s">
        <v>22</v>
      </c>
      <c r="H29" s="22" t="s">
        <v>23</v>
      </c>
      <c r="I29" s="22" t="s">
        <v>24</v>
      </c>
      <c r="J29" s="22" t="s">
        <v>25</v>
      </c>
    </row>
    <row r="30" spans="1:10" ht="243" thickBot="1" x14ac:dyDescent="0.3">
      <c r="A30" s="19" t="s">
        <v>8</v>
      </c>
      <c r="B30" s="21" t="s">
        <v>278</v>
      </c>
      <c r="C30" s="34">
        <v>2</v>
      </c>
      <c r="D30" s="38" t="s">
        <v>26</v>
      </c>
      <c r="E30" s="22" t="s">
        <v>27</v>
      </c>
      <c r="F30" s="23">
        <v>4</v>
      </c>
      <c r="G30" s="22" t="s">
        <v>28</v>
      </c>
      <c r="H30" s="22" t="s">
        <v>29</v>
      </c>
      <c r="I30" s="22" t="s">
        <v>30</v>
      </c>
      <c r="J30" s="22" t="s">
        <v>31</v>
      </c>
    </row>
    <row r="31" spans="1:10" ht="141" thickBot="1" x14ac:dyDescent="0.3">
      <c r="A31" s="19" t="s">
        <v>8</v>
      </c>
      <c r="B31" s="21" t="s">
        <v>271</v>
      </c>
      <c r="C31" s="34">
        <v>2</v>
      </c>
      <c r="D31" s="38" t="s">
        <v>32</v>
      </c>
      <c r="E31" s="22" t="s">
        <v>33</v>
      </c>
      <c r="F31" s="26" t="s">
        <v>34</v>
      </c>
      <c r="G31" s="22" t="s">
        <v>35</v>
      </c>
      <c r="H31" s="22" t="s">
        <v>36</v>
      </c>
      <c r="I31" s="22" t="s">
        <v>37</v>
      </c>
      <c r="J31" s="22" t="s">
        <v>38</v>
      </c>
    </row>
    <row r="32" spans="1:10" ht="102.75" thickBot="1" x14ac:dyDescent="0.3">
      <c r="A32" s="29" t="s">
        <v>111</v>
      </c>
      <c r="B32" s="12" t="s">
        <v>357</v>
      </c>
      <c r="C32" s="34">
        <v>2</v>
      </c>
      <c r="D32" s="39" t="s">
        <v>169</v>
      </c>
      <c r="E32" s="3" t="s">
        <v>390</v>
      </c>
      <c r="F32" s="8">
        <v>4</v>
      </c>
      <c r="G32" s="3" t="s">
        <v>170</v>
      </c>
      <c r="H32" s="3" t="s">
        <v>422</v>
      </c>
      <c r="I32" s="3" t="s">
        <v>391</v>
      </c>
      <c r="J32" s="3" t="s">
        <v>335</v>
      </c>
    </row>
    <row r="33" spans="1:10" ht="39" thickBot="1" x14ac:dyDescent="0.3">
      <c r="A33" s="19" t="s">
        <v>8</v>
      </c>
      <c r="B33" s="21" t="s">
        <v>359</v>
      </c>
      <c r="C33" s="34">
        <v>2</v>
      </c>
      <c r="D33" s="38" t="s">
        <v>46</v>
      </c>
      <c r="E33" s="22" t="s">
        <v>47</v>
      </c>
      <c r="F33" s="23">
        <v>4</v>
      </c>
      <c r="G33" s="22" t="s">
        <v>48</v>
      </c>
      <c r="H33" s="22" t="s">
        <v>49</v>
      </c>
      <c r="I33" s="22"/>
      <c r="J33" s="22"/>
    </row>
    <row r="34" spans="1:10" ht="153.75" thickBot="1" x14ac:dyDescent="0.3">
      <c r="A34" s="29" t="s">
        <v>111</v>
      </c>
      <c r="B34" s="12" t="s">
        <v>360</v>
      </c>
      <c r="C34" s="34">
        <v>2</v>
      </c>
      <c r="D34" s="39" t="s">
        <v>158</v>
      </c>
      <c r="E34" s="3" t="s">
        <v>159</v>
      </c>
      <c r="F34" s="8">
        <v>2</v>
      </c>
      <c r="G34" s="3" t="s">
        <v>160</v>
      </c>
      <c r="H34" s="3" t="s">
        <v>161</v>
      </c>
      <c r="I34" s="3" t="s">
        <v>162</v>
      </c>
      <c r="J34" s="3" t="s">
        <v>334</v>
      </c>
    </row>
    <row r="35" spans="1:10" ht="281.25" thickBot="1" x14ac:dyDescent="0.3">
      <c r="A35" s="19" t="s">
        <v>8</v>
      </c>
      <c r="B35" s="12" t="s">
        <v>358</v>
      </c>
      <c r="C35" s="34">
        <v>2</v>
      </c>
      <c r="D35" s="39" t="s">
        <v>320</v>
      </c>
      <c r="E35" s="12" t="s">
        <v>321</v>
      </c>
      <c r="F35" s="4">
        <v>4</v>
      </c>
      <c r="G35" s="5" t="s">
        <v>322</v>
      </c>
      <c r="H35" s="5" t="s">
        <v>104</v>
      </c>
      <c r="I35" s="5" t="s">
        <v>105</v>
      </c>
      <c r="J35" s="5" t="s">
        <v>323</v>
      </c>
    </row>
    <row r="36" spans="1:10" ht="77.25" thickBot="1" x14ac:dyDescent="0.3">
      <c r="A36" s="19" t="s">
        <v>8</v>
      </c>
      <c r="B36" s="21" t="s">
        <v>361</v>
      </c>
      <c r="C36" s="34">
        <v>2</v>
      </c>
      <c r="D36" s="38" t="s">
        <v>50</v>
      </c>
      <c r="E36" s="22" t="s">
        <v>51</v>
      </c>
      <c r="F36" s="23">
        <v>1</v>
      </c>
      <c r="G36" s="22" t="s">
        <v>52</v>
      </c>
      <c r="H36" s="22" t="s">
        <v>53</v>
      </c>
      <c r="I36" s="22" t="s">
        <v>54</v>
      </c>
      <c r="J36" s="22" t="s">
        <v>55</v>
      </c>
    </row>
    <row r="37" spans="1:10" ht="294" thickBot="1" x14ac:dyDescent="0.3">
      <c r="A37" s="29" t="s">
        <v>111</v>
      </c>
      <c r="B37" s="12" t="s">
        <v>362</v>
      </c>
      <c r="C37" s="34">
        <v>2</v>
      </c>
      <c r="D37" s="39" t="s">
        <v>133</v>
      </c>
      <c r="E37" s="3" t="s">
        <v>392</v>
      </c>
      <c r="F37" s="8">
        <v>4</v>
      </c>
      <c r="G37" s="3" t="s">
        <v>393</v>
      </c>
      <c r="H37" s="3" t="s">
        <v>134</v>
      </c>
      <c r="I37" s="3" t="s">
        <v>135</v>
      </c>
      <c r="J37" s="3" t="s">
        <v>136</v>
      </c>
    </row>
    <row r="38" spans="1:10" ht="102.75" thickBot="1" x14ac:dyDescent="0.3">
      <c r="A38" s="19" t="s">
        <v>8</v>
      </c>
      <c r="B38" s="21" t="s">
        <v>272</v>
      </c>
      <c r="C38" s="34">
        <v>2</v>
      </c>
      <c r="D38" s="38" t="s">
        <v>70</v>
      </c>
      <c r="E38" s="22" t="s">
        <v>204</v>
      </c>
      <c r="F38" s="23">
        <v>3</v>
      </c>
      <c r="G38" s="22" t="s">
        <v>205</v>
      </c>
      <c r="H38" s="22" t="s">
        <v>18</v>
      </c>
      <c r="I38" s="22" t="s">
        <v>71</v>
      </c>
      <c r="J38" s="22" t="s">
        <v>72</v>
      </c>
    </row>
    <row r="39" spans="1:10" ht="102.75" thickBot="1" x14ac:dyDescent="0.3">
      <c r="A39" s="29" t="s">
        <v>111</v>
      </c>
      <c r="B39" s="7" t="s">
        <v>427</v>
      </c>
      <c r="C39" s="34">
        <v>2</v>
      </c>
      <c r="D39" s="39" t="s">
        <v>394</v>
      </c>
      <c r="E39" s="3" t="s">
        <v>147</v>
      </c>
      <c r="F39" s="8">
        <v>3</v>
      </c>
      <c r="G39" s="3" t="s">
        <v>148</v>
      </c>
      <c r="H39" s="3" t="s">
        <v>149</v>
      </c>
      <c r="I39" s="3" t="s">
        <v>150</v>
      </c>
      <c r="J39" s="3" t="s">
        <v>336</v>
      </c>
    </row>
    <row r="40" spans="1:10" ht="179.25" thickBot="1" x14ac:dyDescent="0.3">
      <c r="A40" s="29" t="s">
        <v>111</v>
      </c>
      <c r="B40" s="7" t="s">
        <v>363</v>
      </c>
      <c r="C40" s="34">
        <v>2</v>
      </c>
      <c r="D40" s="39" t="s">
        <v>112</v>
      </c>
      <c r="E40" s="3" t="s">
        <v>395</v>
      </c>
      <c r="F40" s="8">
        <v>3</v>
      </c>
      <c r="G40" s="3" t="s">
        <v>425</v>
      </c>
      <c r="H40" s="3" t="s">
        <v>113</v>
      </c>
      <c r="I40" s="3" t="s">
        <v>114</v>
      </c>
      <c r="J40" s="3" t="s">
        <v>396</v>
      </c>
    </row>
    <row r="41" spans="1:10" ht="204.75" thickBot="1" x14ac:dyDescent="0.3">
      <c r="A41" s="29" t="s">
        <v>111</v>
      </c>
      <c r="B41" s="7" t="s">
        <v>198</v>
      </c>
      <c r="C41" s="34">
        <v>2</v>
      </c>
      <c r="D41" s="39" t="s">
        <v>397</v>
      </c>
      <c r="E41" s="3" t="s">
        <v>398</v>
      </c>
      <c r="F41" s="8">
        <v>4</v>
      </c>
      <c r="G41" s="3" t="s">
        <v>399</v>
      </c>
      <c r="H41" s="3" t="s">
        <v>145</v>
      </c>
      <c r="I41" s="3" t="s">
        <v>146</v>
      </c>
      <c r="J41" s="3" t="s">
        <v>337</v>
      </c>
    </row>
    <row r="42" spans="1:10" ht="51.75" thickBot="1" x14ac:dyDescent="0.3">
      <c r="A42" s="9" t="s">
        <v>207</v>
      </c>
      <c r="B42" s="12" t="s">
        <v>276</v>
      </c>
      <c r="C42" s="34">
        <v>2</v>
      </c>
      <c r="D42" s="39" t="s">
        <v>216</v>
      </c>
      <c r="E42" s="3" t="s">
        <v>217</v>
      </c>
      <c r="F42" s="4">
        <v>4</v>
      </c>
      <c r="G42" s="3" t="s">
        <v>400</v>
      </c>
      <c r="H42" s="3" t="s">
        <v>218</v>
      </c>
      <c r="I42" s="3" t="s">
        <v>242</v>
      </c>
      <c r="J42" s="3" t="s">
        <v>219</v>
      </c>
    </row>
    <row r="43" spans="1:10" ht="77.25" thickBot="1" x14ac:dyDescent="0.3">
      <c r="A43" s="9" t="s">
        <v>207</v>
      </c>
      <c r="B43" s="12" t="s">
        <v>325</v>
      </c>
      <c r="C43" s="34">
        <v>2</v>
      </c>
      <c r="D43" s="39" t="s">
        <v>220</v>
      </c>
      <c r="E43" s="5" t="s">
        <v>255</v>
      </c>
      <c r="F43" s="4">
        <v>4</v>
      </c>
      <c r="G43" s="3" t="s">
        <v>401</v>
      </c>
      <c r="H43" s="3" t="s">
        <v>221</v>
      </c>
      <c r="I43" s="3" t="s">
        <v>242</v>
      </c>
      <c r="J43" s="3" t="s">
        <v>219</v>
      </c>
    </row>
    <row r="44" spans="1:10" ht="39" thickBot="1" x14ac:dyDescent="0.3">
      <c r="A44" s="9" t="s">
        <v>207</v>
      </c>
      <c r="B44" s="12" t="s">
        <v>274</v>
      </c>
      <c r="C44" s="34">
        <v>2</v>
      </c>
      <c r="D44" s="39" t="s">
        <v>222</v>
      </c>
      <c r="E44" s="3" t="s">
        <v>324</v>
      </c>
      <c r="F44" s="4">
        <v>3</v>
      </c>
      <c r="G44" s="3" t="s">
        <v>223</v>
      </c>
      <c r="H44" s="3" t="s">
        <v>224</v>
      </c>
      <c r="I44" s="3" t="s">
        <v>241</v>
      </c>
      <c r="J44" s="3" t="s">
        <v>402</v>
      </c>
    </row>
    <row r="45" spans="1:10" ht="153.75" thickBot="1" x14ac:dyDescent="0.3">
      <c r="A45" s="9" t="s">
        <v>207</v>
      </c>
      <c r="B45" s="12" t="s">
        <v>275</v>
      </c>
      <c r="C45" s="34">
        <v>2</v>
      </c>
      <c r="D45" s="39" t="s">
        <v>222</v>
      </c>
      <c r="E45" s="3" t="s">
        <v>256</v>
      </c>
      <c r="F45" s="4">
        <v>3</v>
      </c>
      <c r="G45" s="3" t="s">
        <v>403</v>
      </c>
      <c r="H45" s="3" t="s">
        <v>224</v>
      </c>
      <c r="I45" s="3" t="s">
        <v>241</v>
      </c>
      <c r="J45" s="3" t="s">
        <v>225</v>
      </c>
    </row>
    <row r="46" spans="1:10" ht="102.75" thickBot="1" x14ac:dyDescent="0.3">
      <c r="A46" s="19" t="s">
        <v>8</v>
      </c>
      <c r="B46" s="21" t="s">
        <v>269</v>
      </c>
      <c r="C46" s="34">
        <v>2</v>
      </c>
      <c r="D46" s="38" t="s">
        <v>82</v>
      </c>
      <c r="E46" s="22" t="s">
        <v>206</v>
      </c>
      <c r="F46" s="23">
        <v>4</v>
      </c>
      <c r="G46" s="22" t="s">
        <v>83</v>
      </c>
      <c r="H46" s="22" t="s">
        <v>18</v>
      </c>
      <c r="I46" s="22" t="s">
        <v>71</v>
      </c>
      <c r="J46" s="22" t="s">
        <v>45</v>
      </c>
    </row>
    <row r="47" spans="1:10" ht="102.75" thickBot="1" x14ac:dyDescent="0.3">
      <c r="A47" s="29" t="s">
        <v>111</v>
      </c>
      <c r="B47" s="12" t="s">
        <v>364</v>
      </c>
      <c r="C47" s="34">
        <v>3</v>
      </c>
      <c r="D47" s="39" t="s">
        <v>178</v>
      </c>
      <c r="E47" s="10" t="s">
        <v>342</v>
      </c>
      <c r="F47" s="30" t="s">
        <v>153</v>
      </c>
      <c r="G47" s="3" t="s">
        <v>404</v>
      </c>
      <c r="H47" s="3" t="s">
        <v>179</v>
      </c>
      <c r="I47" s="3" t="s">
        <v>180</v>
      </c>
      <c r="J47" s="3" t="s">
        <v>405</v>
      </c>
    </row>
    <row r="48" spans="1:10" ht="128.25" thickBot="1" x14ac:dyDescent="0.3">
      <c r="A48" s="29" t="s">
        <v>111</v>
      </c>
      <c r="B48" s="12" t="s">
        <v>428</v>
      </c>
      <c r="C48" s="34">
        <v>3</v>
      </c>
      <c r="D48" s="39" t="s">
        <v>193</v>
      </c>
      <c r="E48" s="3" t="s">
        <v>194</v>
      </c>
      <c r="F48" s="8">
        <v>2</v>
      </c>
      <c r="G48" s="3" t="s">
        <v>195</v>
      </c>
      <c r="H48" s="3" t="s">
        <v>196</v>
      </c>
      <c r="I48" s="3" t="s">
        <v>197</v>
      </c>
      <c r="J48" s="3" t="s">
        <v>341</v>
      </c>
    </row>
    <row r="49" spans="1:10" ht="115.5" thickBot="1" x14ac:dyDescent="0.3">
      <c r="A49" s="29" t="s">
        <v>111</v>
      </c>
      <c r="B49" s="12" t="s">
        <v>365</v>
      </c>
      <c r="C49" s="34">
        <v>3</v>
      </c>
      <c r="D49" s="39" t="s">
        <v>406</v>
      </c>
      <c r="E49" s="3" t="s">
        <v>192</v>
      </c>
      <c r="F49" s="8">
        <v>3</v>
      </c>
      <c r="G49" s="3" t="s">
        <v>407</v>
      </c>
      <c r="H49" s="3" t="s">
        <v>408</v>
      </c>
      <c r="I49" s="3" t="s">
        <v>409</v>
      </c>
      <c r="J49" s="3" t="s">
        <v>340</v>
      </c>
    </row>
    <row r="50" spans="1:10" ht="77.25" thickBot="1" x14ac:dyDescent="0.3">
      <c r="A50" s="29" t="s">
        <v>111</v>
      </c>
      <c r="B50" s="12" t="s">
        <v>366</v>
      </c>
      <c r="C50" s="34">
        <v>3</v>
      </c>
      <c r="D50" s="39" t="s">
        <v>254</v>
      </c>
      <c r="E50" s="10" t="s">
        <v>343</v>
      </c>
      <c r="F50" s="30" t="s">
        <v>171</v>
      </c>
      <c r="G50" s="3" t="s">
        <v>172</v>
      </c>
      <c r="H50" s="3" t="s">
        <v>410</v>
      </c>
      <c r="I50" s="3" t="s">
        <v>411</v>
      </c>
      <c r="J50" s="3" t="s">
        <v>344</v>
      </c>
    </row>
    <row r="51" spans="1:10" ht="115.5" thickBot="1" x14ac:dyDescent="0.3">
      <c r="A51" s="19" t="s">
        <v>8</v>
      </c>
      <c r="B51" s="21" t="s">
        <v>429</v>
      </c>
      <c r="C51" s="34">
        <v>3</v>
      </c>
      <c r="D51" s="38" t="s">
        <v>253</v>
      </c>
      <c r="E51" s="22" t="s">
        <v>63</v>
      </c>
      <c r="F51" s="23">
        <v>3</v>
      </c>
      <c r="G51" s="22" t="s">
        <v>64</v>
      </c>
      <c r="H51" s="22" t="s">
        <v>65</v>
      </c>
      <c r="I51" s="22" t="s">
        <v>66</v>
      </c>
      <c r="J51" s="22" t="s">
        <v>67</v>
      </c>
    </row>
    <row r="52" spans="1:10" ht="192" thickBot="1" x14ac:dyDescent="0.3">
      <c r="A52" s="19" t="s">
        <v>8</v>
      </c>
      <c r="B52" s="21" t="s">
        <v>279</v>
      </c>
      <c r="C52" s="34">
        <v>3</v>
      </c>
      <c r="D52" s="38" t="s">
        <v>68</v>
      </c>
      <c r="E52" s="22" t="s">
        <v>412</v>
      </c>
      <c r="F52" s="23">
        <v>4</v>
      </c>
      <c r="G52" s="22" t="s">
        <v>202</v>
      </c>
      <c r="H52" s="22" t="s">
        <v>203</v>
      </c>
      <c r="I52" s="22" t="s">
        <v>69</v>
      </c>
      <c r="J52" s="22" t="s">
        <v>9</v>
      </c>
    </row>
    <row r="53" spans="1:10" ht="204.75" thickBot="1" x14ac:dyDescent="0.3">
      <c r="A53" s="29" t="s">
        <v>111</v>
      </c>
      <c r="B53" s="12" t="s">
        <v>367</v>
      </c>
      <c r="C53" s="34">
        <v>3</v>
      </c>
      <c r="D53" s="39" t="s">
        <v>187</v>
      </c>
      <c r="E53" s="3" t="s">
        <v>188</v>
      </c>
      <c r="F53" s="8">
        <v>2</v>
      </c>
      <c r="G53" s="3" t="s">
        <v>189</v>
      </c>
      <c r="H53" s="3" t="s">
        <v>190</v>
      </c>
      <c r="I53" s="3" t="s">
        <v>191</v>
      </c>
      <c r="J53" s="3" t="s">
        <v>339</v>
      </c>
    </row>
    <row r="54" spans="1:10" ht="90" thickBot="1" x14ac:dyDescent="0.3">
      <c r="A54" s="29" t="s">
        <v>111</v>
      </c>
      <c r="B54" s="7" t="s">
        <v>368</v>
      </c>
      <c r="C54" s="34">
        <v>3</v>
      </c>
      <c r="D54" s="39" t="s">
        <v>151</v>
      </c>
      <c r="E54" s="3" t="s">
        <v>152</v>
      </c>
      <c r="F54" s="33" t="s">
        <v>153</v>
      </c>
      <c r="G54" s="3" t="s">
        <v>154</v>
      </c>
      <c r="H54" s="3" t="s">
        <v>155</v>
      </c>
      <c r="I54" s="3" t="s">
        <v>156</v>
      </c>
      <c r="J54" s="3" t="s">
        <v>157</v>
      </c>
    </row>
    <row r="55" spans="1:10" ht="141" thickBot="1" x14ac:dyDescent="0.3">
      <c r="A55" s="29" t="s">
        <v>111</v>
      </c>
      <c r="B55" s="12" t="s">
        <v>369</v>
      </c>
      <c r="C55" s="34">
        <v>3</v>
      </c>
      <c r="D55" s="39" t="s">
        <v>413</v>
      </c>
      <c r="E55" s="3" t="s">
        <v>414</v>
      </c>
      <c r="F55" s="8">
        <v>4</v>
      </c>
      <c r="G55" s="3" t="s">
        <v>415</v>
      </c>
      <c r="H55" s="3" t="s">
        <v>416</v>
      </c>
      <c r="I55" s="3" t="s">
        <v>417</v>
      </c>
      <c r="J55" s="3" t="s">
        <v>338</v>
      </c>
    </row>
    <row r="56" spans="1:10" ht="153.75" thickBot="1" x14ac:dyDescent="0.3">
      <c r="A56" s="19" t="s">
        <v>8</v>
      </c>
      <c r="B56" s="21" t="s">
        <v>370</v>
      </c>
      <c r="C56" s="34">
        <v>3</v>
      </c>
      <c r="D56" s="38" t="s">
        <v>56</v>
      </c>
      <c r="E56" s="22" t="s">
        <v>57</v>
      </c>
      <c r="F56" s="23">
        <v>3</v>
      </c>
      <c r="G56" s="22" t="s">
        <v>58</v>
      </c>
      <c r="H56" s="22" t="s">
        <v>59</v>
      </c>
      <c r="I56" s="22" t="s">
        <v>60</v>
      </c>
      <c r="J56" s="22" t="s">
        <v>61</v>
      </c>
    </row>
    <row r="57" spans="1:10" ht="102.75" thickBot="1" x14ac:dyDescent="0.3">
      <c r="A57" s="19" t="s">
        <v>8</v>
      </c>
      <c r="B57" s="21" t="s">
        <v>371</v>
      </c>
      <c r="C57" s="34">
        <v>3</v>
      </c>
      <c r="D57" s="38" t="s">
        <v>73</v>
      </c>
      <c r="E57" s="22" t="s">
        <v>74</v>
      </c>
      <c r="F57" s="23">
        <v>4</v>
      </c>
      <c r="G57" s="22" t="s">
        <v>75</v>
      </c>
      <c r="H57" s="22" t="s">
        <v>76</v>
      </c>
      <c r="I57" s="22" t="s">
        <v>66</v>
      </c>
      <c r="J57" s="22" t="s">
        <v>77</v>
      </c>
    </row>
    <row r="58" spans="1:10" ht="141" thickBot="1" x14ac:dyDescent="0.3">
      <c r="A58" s="29" t="s">
        <v>111</v>
      </c>
      <c r="B58" s="7" t="s">
        <v>372</v>
      </c>
      <c r="C58" s="34">
        <v>3</v>
      </c>
      <c r="D58" s="39" t="s">
        <v>163</v>
      </c>
      <c r="E58" s="3" t="s">
        <v>164</v>
      </c>
      <c r="F58" s="8">
        <v>4</v>
      </c>
      <c r="G58" s="3" t="s">
        <v>165</v>
      </c>
      <c r="H58" s="3" t="s">
        <v>166</v>
      </c>
      <c r="I58" s="3" t="s">
        <v>167</v>
      </c>
      <c r="J58" s="3" t="s">
        <v>168</v>
      </c>
    </row>
    <row r="59" spans="1:10" ht="102.75" thickBot="1" x14ac:dyDescent="0.3">
      <c r="A59" s="29" t="s">
        <v>111</v>
      </c>
      <c r="B59" s="7" t="s">
        <v>280</v>
      </c>
      <c r="C59" s="34">
        <v>3</v>
      </c>
      <c r="D59" s="39" t="s">
        <v>173</v>
      </c>
      <c r="E59" s="32" t="s">
        <v>174</v>
      </c>
      <c r="F59" s="8"/>
      <c r="G59" s="3" t="s">
        <v>175</v>
      </c>
      <c r="H59" s="3" t="s">
        <v>176</v>
      </c>
      <c r="I59" s="3" t="s">
        <v>177</v>
      </c>
      <c r="J59" s="3" t="s">
        <v>418</v>
      </c>
    </row>
    <row r="60" spans="1:10" ht="102.75" thickBot="1" x14ac:dyDescent="0.3">
      <c r="A60" s="19" t="s">
        <v>8</v>
      </c>
      <c r="B60" s="21" t="s">
        <v>430</v>
      </c>
      <c r="C60" s="34">
        <v>3</v>
      </c>
      <c r="D60" s="38" t="s">
        <v>78</v>
      </c>
      <c r="E60" s="22" t="s">
        <v>79</v>
      </c>
      <c r="F60" s="23">
        <v>3</v>
      </c>
      <c r="G60" s="22" t="s">
        <v>78</v>
      </c>
      <c r="H60" s="22" t="s">
        <v>80</v>
      </c>
      <c r="I60" s="22" t="s">
        <v>81</v>
      </c>
      <c r="J60" s="28"/>
    </row>
    <row r="61" spans="1:10" ht="102.75" thickBot="1" x14ac:dyDescent="0.3">
      <c r="A61" s="29" t="s">
        <v>111</v>
      </c>
      <c r="B61" s="12" t="s">
        <v>281</v>
      </c>
      <c r="C61" s="34">
        <v>4</v>
      </c>
      <c r="D61" s="39" t="s">
        <v>115</v>
      </c>
      <c r="E61" s="3" t="s">
        <v>116</v>
      </c>
      <c r="F61" s="8">
        <v>3</v>
      </c>
      <c r="G61" s="3" t="s">
        <v>117</v>
      </c>
      <c r="H61" s="3" t="s">
        <v>118</v>
      </c>
      <c r="I61" s="5" t="s">
        <v>119</v>
      </c>
      <c r="J61" s="7" t="s">
        <v>233</v>
      </c>
    </row>
    <row r="62" spans="1:10" ht="39" thickBot="1" x14ac:dyDescent="0.3">
      <c r="A62" s="9" t="s">
        <v>207</v>
      </c>
      <c r="B62" s="12" t="s">
        <v>282</v>
      </c>
      <c r="C62" s="34">
        <v>4</v>
      </c>
      <c r="D62" s="39" t="s">
        <v>212</v>
      </c>
      <c r="E62" s="3" t="s">
        <v>419</v>
      </c>
      <c r="F62" s="4"/>
      <c r="G62" s="3" t="s">
        <v>239</v>
      </c>
      <c r="H62" s="3"/>
      <c r="I62" s="3" t="s">
        <v>240</v>
      </c>
      <c r="J62" s="3" t="s">
        <v>45</v>
      </c>
    </row>
    <row r="64" spans="1:10" x14ac:dyDescent="0.25">
      <c r="H64" s="14"/>
    </row>
    <row r="65" spans="2:8" x14ac:dyDescent="0.25">
      <c r="H65" s="17"/>
    </row>
    <row r="66" spans="2:8" x14ac:dyDescent="0.25">
      <c r="H66" s="17"/>
    </row>
    <row r="67" spans="2:8" x14ac:dyDescent="0.25">
      <c r="H67" s="17"/>
    </row>
    <row r="68" spans="2:8" x14ac:dyDescent="0.25">
      <c r="H68" s="14"/>
    </row>
    <row r="70" spans="2:8" x14ac:dyDescent="0.25">
      <c r="B70" s="20"/>
      <c r="C70" s="20"/>
      <c r="F70"/>
      <c r="G70"/>
      <c r="H70"/>
    </row>
    <row r="71" spans="2:8" x14ac:dyDescent="0.25">
      <c r="C71"/>
      <c r="F71"/>
      <c r="G71"/>
      <c r="H71"/>
    </row>
    <row r="72" spans="2:8" x14ac:dyDescent="0.25">
      <c r="C72"/>
      <c r="F72"/>
      <c r="G72"/>
      <c r="H72"/>
    </row>
    <row r="73" spans="2:8" x14ac:dyDescent="0.25">
      <c r="C73"/>
      <c r="F73"/>
      <c r="G73"/>
      <c r="H73"/>
    </row>
    <row r="74" spans="2:8" x14ac:dyDescent="0.25">
      <c r="C74"/>
      <c r="F74"/>
      <c r="G74"/>
      <c r="H74"/>
    </row>
  </sheetData>
  <autoFilter ref="A1:AA62" xr:uid="{E38D80B1-E6E1-45DE-AFEA-0B3F022590AA}">
    <sortState xmlns:xlrd2="http://schemas.microsoft.com/office/spreadsheetml/2017/richdata2" ref="A2:N62">
      <sortCondition descending="1" ref="G1:G62"/>
    </sortState>
  </autoFilter>
  <sortState xmlns:xlrd2="http://schemas.microsoft.com/office/spreadsheetml/2017/richdata2" ref="A2:O62">
    <sortCondition ref="C2:C62"/>
    <sortCondition ref="B2:B62"/>
  </sortState>
  <hyperlinks>
    <hyperlink ref="D26" r:id="rId1" xr:uid="{18787B72-6B3D-417B-B772-1DAF828EB543}"/>
    <hyperlink ref="E50" r:id="rId2" xr:uid="{D89EB363-8642-41E7-A7F9-C0E636FA4A1D}"/>
    <hyperlink ref="E47" r:id="rId3" xr:uid="{8D8BF9DF-2E51-4396-A052-DC8D1F96D02A}"/>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F19AC-26E5-4B8E-A85E-98E77BE9DFC7}">
  <dimension ref="A1:G11"/>
  <sheetViews>
    <sheetView workbookViewId="0">
      <selection activeCell="B3" sqref="B3"/>
    </sheetView>
  </sheetViews>
  <sheetFormatPr defaultRowHeight="15" x14ac:dyDescent="0.25"/>
  <sheetData>
    <row r="1" spans="1:7" x14ac:dyDescent="0.25">
      <c r="A1" s="13" t="s">
        <v>345</v>
      </c>
      <c r="B1" s="14">
        <v>1</v>
      </c>
      <c r="C1" s="14">
        <v>2</v>
      </c>
      <c r="D1" s="14">
        <v>3</v>
      </c>
      <c r="E1" s="14" t="s">
        <v>258</v>
      </c>
      <c r="F1" s="14" t="s">
        <v>252</v>
      </c>
      <c r="G1" s="1"/>
    </row>
    <row r="2" spans="1:7" x14ac:dyDescent="0.25">
      <c r="A2" s="15" t="s">
        <v>250</v>
      </c>
      <c r="B2" s="16">
        <f>COUNTIFS('Final Gap Priority Tiers'!$A$2:$A$62,"C",'Final Gap Priority Tiers'!$C$2:$C$62,"1")</f>
        <v>9</v>
      </c>
      <c r="C2" s="16">
        <f>COUNTIFS('Final Gap Priority Tiers'!$A$2:$A$62,"C",'Final Gap Priority Tiers'!$C$2:$C$62,"2")</f>
        <v>11</v>
      </c>
      <c r="D2" s="16">
        <f>COUNTIFS('Final Gap Priority Tiers'!$A$2:$A$62,"C",'Final Gap Priority Tiers'!$C$2:$C$62,"3")</f>
        <v>5</v>
      </c>
      <c r="E2" s="16">
        <f>COUNTIFS('Final Gap Priority Tiers'!$A$2:$A$62,"C",'Final Gap Priority Tiers'!$C$2:$C$62,"4")</f>
        <v>0</v>
      </c>
      <c r="F2" s="17">
        <f>SUM(B2:E2)</f>
        <v>25</v>
      </c>
      <c r="G2" s="1"/>
    </row>
    <row r="3" spans="1:7" x14ac:dyDescent="0.25">
      <c r="A3" s="15" t="s">
        <v>249</v>
      </c>
      <c r="B3" s="16">
        <f>COUNTIFS('Final Gap Priority Tiers'!$A$2:$A$62,"E",'Final Gap Priority Tiers'!$C$2:$C$62,"1")</f>
        <v>8</v>
      </c>
      <c r="C3" s="16">
        <f>COUNTIFS('Final Gap Priority Tiers'!$A$2:$A$62,"E",'Final Gap Priority Tiers'!$C$2:$C$62,"2")</f>
        <v>4</v>
      </c>
      <c r="D3" s="16">
        <f>COUNTIFS('Final Gap Priority Tiers'!$A$2:$A$62,"E",'Final Gap Priority Tiers'!$C$2:$C$62,"3")</f>
        <v>0</v>
      </c>
      <c r="E3" s="16">
        <f>COUNTIFS('Final Gap Priority Tiers'!$A$2:$A$62,"E",'Final Gap Priority Tiers'!$C$2:$C$62,"4")</f>
        <v>1</v>
      </c>
      <c r="F3" s="17">
        <f>SUM(B3:E3)</f>
        <v>13</v>
      </c>
      <c r="G3" s="1"/>
    </row>
    <row r="4" spans="1:7" x14ac:dyDescent="0.25">
      <c r="A4" s="15" t="s">
        <v>251</v>
      </c>
      <c r="B4" s="16">
        <f>COUNTIFS('Final Gap Priority Tiers'!$A$2:$A$62,"P",'Final Gap Priority Tiers'!$C$2:$C$62,"1")</f>
        <v>6</v>
      </c>
      <c r="C4" s="16">
        <f>COUNTIFS('Final Gap Priority Tiers'!$A$2:$A$62,"P",'Final Gap Priority Tiers'!$C$2:$C$62,"2")</f>
        <v>7</v>
      </c>
      <c r="D4" s="16">
        <f>COUNTIFS('Final Gap Priority Tiers'!$A$2:$A$62,"P",'Final Gap Priority Tiers'!$C$2:$C$62,"3")</f>
        <v>9</v>
      </c>
      <c r="E4" s="16">
        <f>COUNTIFS('Final Gap Priority Tiers'!$A$2:$A$62,"P",'Final Gap Priority Tiers'!$C$2:$C$62,"4")</f>
        <v>1</v>
      </c>
      <c r="F4" s="17">
        <f>SUM(B4:E4)</f>
        <v>23</v>
      </c>
      <c r="G4" s="1"/>
    </row>
    <row r="5" spans="1:7" x14ac:dyDescent="0.25">
      <c r="A5" s="18" t="s">
        <v>252</v>
      </c>
      <c r="B5" s="14">
        <f>SUM(B2:B4)</f>
        <v>23</v>
      </c>
      <c r="C5" s="14">
        <f>SUM(C2:C4)</f>
        <v>22</v>
      </c>
      <c r="D5" s="14">
        <f>SUM(D2:D4)</f>
        <v>14</v>
      </c>
      <c r="E5" s="14">
        <f>SUM(E2:E4)</f>
        <v>2</v>
      </c>
      <c r="F5" s="17">
        <f>SUM(B5:E5)</f>
        <v>61</v>
      </c>
      <c r="G5" s="1"/>
    </row>
    <row r="6" spans="1:7" x14ac:dyDescent="0.25">
      <c r="A6" s="1"/>
      <c r="B6" s="1"/>
      <c r="C6" s="1"/>
      <c r="D6" s="1"/>
      <c r="E6" s="1"/>
      <c r="F6" s="1"/>
      <c r="G6" s="1"/>
    </row>
    <row r="7" spans="1:7" x14ac:dyDescent="0.25">
      <c r="A7" s="20"/>
      <c r="B7" s="43" t="s">
        <v>259</v>
      </c>
      <c r="C7" s="43"/>
      <c r="D7" s="43"/>
      <c r="E7" s="43"/>
      <c r="F7" s="43"/>
      <c r="G7" s="36"/>
    </row>
    <row r="8" spans="1:7" x14ac:dyDescent="0.25">
      <c r="A8" s="37">
        <v>1</v>
      </c>
      <c r="B8" s="42" t="s">
        <v>260</v>
      </c>
      <c r="C8" s="42"/>
      <c r="D8" s="42"/>
      <c r="E8" s="42"/>
      <c r="F8" s="42"/>
      <c r="G8" s="42"/>
    </row>
    <row r="9" spans="1:7" x14ac:dyDescent="0.25">
      <c r="A9" s="37">
        <v>2</v>
      </c>
      <c r="B9" s="42" t="s">
        <v>261</v>
      </c>
      <c r="C9" s="42"/>
      <c r="D9" s="42"/>
      <c r="E9" s="42"/>
      <c r="F9" s="42"/>
      <c r="G9" s="42"/>
    </row>
    <row r="10" spans="1:7" x14ac:dyDescent="0.25">
      <c r="A10" s="37">
        <v>3</v>
      </c>
      <c r="B10" s="42" t="s">
        <v>262</v>
      </c>
      <c r="C10" s="42"/>
      <c r="D10" s="42"/>
      <c r="E10" s="42"/>
      <c r="F10" s="42"/>
      <c r="G10" s="42"/>
    </row>
    <row r="11" spans="1:7" x14ac:dyDescent="0.25">
      <c r="A11" s="37" t="s">
        <v>258</v>
      </c>
      <c r="B11" s="42" t="s">
        <v>263</v>
      </c>
      <c r="C11" s="42"/>
      <c r="D11" s="42"/>
      <c r="E11" s="42"/>
      <c r="F11" s="42"/>
      <c r="G11" s="42"/>
    </row>
  </sheetData>
  <mergeCells count="5">
    <mergeCell ref="B9:G9"/>
    <mergeCell ref="B7:F7"/>
    <mergeCell ref="B8:G8"/>
    <mergeCell ref="B10:G10"/>
    <mergeCell ref="B11:G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 Gap Priority Tiers</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Ganel, Opher (GSFC-440.0)[McCallie Associates Inc]</dc:creator>
  <cp:lastModifiedBy>Ganel, Opher (GSFC-440.0)</cp:lastModifiedBy>
  <dcterms:created xsi:type="dcterms:W3CDTF">2015-06-05T18:17:20Z</dcterms:created>
  <dcterms:modified xsi:type="dcterms:W3CDTF">2024-08-22T22:23:13Z</dcterms:modified>
</cp:coreProperties>
</file>